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bookViews>
    <workbookView xWindow="0" yWindow="0" windowWidth="28800" windowHeight="123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D35" i="6" s="1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AA99" i="5"/>
  <c r="Q93" i="5"/>
  <c r="Z89" i="5"/>
  <c r="H87" i="5"/>
  <c r="F86" i="5"/>
  <c r="T85" i="5"/>
  <c r="F85" i="5"/>
  <c r="O83" i="5"/>
  <c r="K80" i="5"/>
  <c r="G75" i="5"/>
  <c r="H74" i="5"/>
  <c r="C69" i="5"/>
  <c r="W103" i="5"/>
  <c r="O103" i="5"/>
  <c r="K103" i="5"/>
  <c r="S102" i="5"/>
  <c r="L96" i="5"/>
  <c r="C57" i="5"/>
  <c r="U90" i="5"/>
  <c r="Q90" i="5"/>
  <c r="E90" i="5"/>
  <c r="C54" i="5"/>
  <c r="U88" i="5"/>
  <c r="Q88" i="5"/>
  <c r="M88" i="5"/>
  <c r="Y86" i="5"/>
  <c r="Q86" i="5"/>
  <c r="M86" i="5"/>
  <c r="I86" i="5"/>
  <c r="C51" i="5"/>
  <c r="C49" i="5"/>
  <c r="J78" i="5"/>
  <c r="V77" i="5"/>
  <c r="C41" i="5"/>
  <c r="W75" i="5"/>
  <c r="K75" i="5"/>
  <c r="C34" i="5"/>
  <c r="AB103" i="5"/>
  <c r="Y103" i="5"/>
  <c r="X103" i="5"/>
  <c r="U103" i="5"/>
  <c r="T103" i="5"/>
  <c r="Q103" i="5"/>
  <c r="P103" i="5"/>
  <c r="M103" i="5"/>
  <c r="L103" i="5"/>
  <c r="I103" i="5"/>
  <c r="H103" i="5"/>
  <c r="AB102" i="5"/>
  <c r="Z102" i="5"/>
  <c r="X102" i="5"/>
  <c r="V102" i="5"/>
  <c r="T102" i="5"/>
  <c r="R102" i="5"/>
  <c r="P102" i="5"/>
  <c r="N102" i="5"/>
  <c r="L102" i="5"/>
  <c r="J102" i="5"/>
  <c r="H102" i="5"/>
  <c r="F102" i="5"/>
  <c r="AB101" i="5"/>
  <c r="Z101" i="5"/>
  <c r="X101" i="5"/>
  <c r="V101" i="5"/>
  <c r="T101" i="5"/>
  <c r="R101" i="5"/>
  <c r="P101" i="5"/>
  <c r="N101" i="5"/>
  <c r="L101" i="5"/>
  <c r="J101" i="5"/>
  <c r="H101" i="5"/>
  <c r="F101" i="5"/>
  <c r="AB100" i="5"/>
  <c r="Z100" i="5"/>
  <c r="X100" i="5"/>
  <c r="V100" i="5"/>
  <c r="T100" i="5"/>
  <c r="R100" i="5"/>
  <c r="Q100" i="5"/>
  <c r="P100" i="5"/>
  <c r="N100" i="5"/>
  <c r="L100" i="5"/>
  <c r="J100" i="5"/>
  <c r="H100" i="5"/>
  <c r="F100" i="5"/>
  <c r="Y99" i="5"/>
  <c r="U99" i="5"/>
  <c r="S99" i="5"/>
  <c r="Q99" i="5"/>
  <c r="O99" i="5"/>
  <c r="M99" i="5"/>
  <c r="I99" i="5"/>
  <c r="G99" i="5"/>
  <c r="AA98" i="5"/>
  <c r="Z98" i="5"/>
  <c r="W98" i="5"/>
  <c r="V98" i="5"/>
  <c r="S98" i="5"/>
  <c r="R98" i="5"/>
  <c r="O98" i="5"/>
  <c r="N98" i="5"/>
  <c r="K98" i="5"/>
  <c r="J98" i="5"/>
  <c r="G98" i="5"/>
  <c r="Z97" i="5"/>
  <c r="Y97" i="5"/>
  <c r="V97" i="5"/>
  <c r="U97" i="5"/>
  <c r="R97" i="5"/>
  <c r="Q97" i="5"/>
  <c r="N97" i="5"/>
  <c r="M97" i="5"/>
  <c r="J97" i="5"/>
  <c r="I97" i="5"/>
  <c r="F97" i="5"/>
  <c r="E97" i="5"/>
  <c r="C27" i="5"/>
  <c r="AA96" i="5"/>
  <c r="Z96" i="5"/>
  <c r="W96" i="5"/>
  <c r="V96" i="5"/>
  <c r="S96" i="5"/>
  <c r="R96" i="5"/>
  <c r="O96" i="5"/>
  <c r="N96" i="5"/>
  <c r="M96" i="5"/>
  <c r="K96" i="5"/>
  <c r="J96" i="5"/>
  <c r="H96" i="5"/>
  <c r="G96" i="5"/>
  <c r="Z95" i="5"/>
  <c r="Y95" i="5"/>
  <c r="V95" i="5"/>
  <c r="U95" i="5"/>
  <c r="S95" i="5"/>
  <c r="R95" i="5"/>
  <c r="Q95" i="5"/>
  <c r="N95" i="5"/>
  <c r="M95" i="5"/>
  <c r="J95" i="5"/>
  <c r="I95" i="5"/>
  <c r="F95" i="5"/>
  <c r="AA94" i="5"/>
  <c r="Z94" i="5"/>
  <c r="W94" i="5"/>
  <c r="V94" i="5"/>
  <c r="S94" i="5"/>
  <c r="R94" i="5"/>
  <c r="O94" i="5"/>
  <c r="N94" i="5"/>
  <c r="K94" i="5"/>
  <c r="J94" i="5"/>
  <c r="G94" i="5"/>
  <c r="F94" i="5"/>
  <c r="C24" i="5"/>
  <c r="Y93" i="5"/>
  <c r="U93" i="5"/>
  <c r="P93" i="5"/>
  <c r="M93" i="5"/>
  <c r="I93" i="5"/>
  <c r="E93" i="5"/>
  <c r="AA92" i="5"/>
  <c r="Z92" i="5"/>
  <c r="W92" i="5"/>
  <c r="V92" i="5"/>
  <c r="S92" i="5"/>
  <c r="R92" i="5"/>
  <c r="P92" i="5"/>
  <c r="O92" i="5"/>
  <c r="N92" i="5"/>
  <c r="M92" i="5"/>
  <c r="K92" i="5"/>
  <c r="J92" i="5"/>
  <c r="F92" i="5"/>
  <c r="AB91" i="5"/>
  <c r="AA91" i="5"/>
  <c r="Z91" i="5"/>
  <c r="X91" i="5"/>
  <c r="V91" i="5"/>
  <c r="T91" i="5"/>
  <c r="S91" i="5"/>
  <c r="R91" i="5"/>
  <c r="P91" i="5"/>
  <c r="O91" i="5"/>
  <c r="N91" i="5"/>
  <c r="L91" i="5"/>
  <c r="J91" i="5"/>
  <c r="H91" i="5"/>
  <c r="F91" i="5"/>
  <c r="AB90" i="5"/>
  <c r="AA90" i="5"/>
  <c r="Z90" i="5"/>
  <c r="X90" i="5"/>
  <c r="W90" i="5"/>
  <c r="V90" i="5"/>
  <c r="T90" i="5"/>
  <c r="S90" i="5"/>
  <c r="R90" i="5"/>
  <c r="P90" i="5"/>
  <c r="O90" i="5"/>
  <c r="N90" i="5"/>
  <c r="L90" i="5"/>
  <c r="K90" i="5"/>
  <c r="J90" i="5"/>
  <c r="H90" i="5"/>
  <c r="G90" i="5"/>
  <c r="AB89" i="5"/>
  <c r="X89" i="5"/>
  <c r="V89" i="5"/>
  <c r="T89" i="5"/>
  <c r="R89" i="5"/>
  <c r="P89" i="5"/>
  <c r="N89" i="5"/>
  <c r="L89" i="5"/>
  <c r="J89" i="5"/>
  <c r="H89" i="5"/>
  <c r="F89" i="5"/>
  <c r="AB88" i="5"/>
  <c r="AA88" i="5"/>
  <c r="Z88" i="5"/>
  <c r="X88" i="5"/>
  <c r="W88" i="5"/>
  <c r="V88" i="5"/>
  <c r="T88" i="5"/>
  <c r="S88" i="5"/>
  <c r="R88" i="5"/>
  <c r="P88" i="5"/>
  <c r="O88" i="5"/>
  <c r="N88" i="5"/>
  <c r="L88" i="5"/>
  <c r="K88" i="5"/>
  <c r="J88" i="5"/>
  <c r="H88" i="5"/>
  <c r="G88" i="5"/>
  <c r="AB87" i="5"/>
  <c r="Z87" i="5"/>
  <c r="X87" i="5"/>
  <c r="V87" i="5"/>
  <c r="T87" i="5"/>
  <c r="R87" i="5"/>
  <c r="P87" i="5"/>
  <c r="O87" i="5"/>
  <c r="N87" i="5"/>
  <c r="L87" i="5"/>
  <c r="J87" i="5"/>
  <c r="F87" i="5"/>
  <c r="AB86" i="5"/>
  <c r="AA86" i="5"/>
  <c r="Z86" i="5"/>
  <c r="X86" i="5"/>
  <c r="W86" i="5"/>
  <c r="V86" i="5"/>
  <c r="T86" i="5"/>
  <c r="S86" i="5"/>
  <c r="R86" i="5"/>
  <c r="P86" i="5"/>
  <c r="O86" i="5"/>
  <c r="N86" i="5"/>
  <c r="L86" i="5"/>
  <c r="K86" i="5"/>
  <c r="J86" i="5"/>
  <c r="H86" i="5"/>
  <c r="G86" i="5"/>
  <c r="C16" i="5"/>
  <c r="AB85" i="5"/>
  <c r="Z85" i="5"/>
  <c r="Y85" i="5"/>
  <c r="X85" i="5"/>
  <c r="V85" i="5"/>
  <c r="U85" i="5"/>
  <c r="R85" i="5"/>
  <c r="Q85" i="5"/>
  <c r="P85" i="5"/>
  <c r="N85" i="5"/>
  <c r="M85" i="5"/>
  <c r="L85" i="5"/>
  <c r="J85" i="5"/>
  <c r="I85" i="5"/>
  <c r="H85" i="5"/>
  <c r="E85" i="5"/>
  <c r="AA84" i="5"/>
  <c r="Z84" i="5"/>
  <c r="W84" i="5"/>
  <c r="V84" i="5"/>
  <c r="U84" i="5"/>
  <c r="S84" i="5"/>
  <c r="R84" i="5"/>
  <c r="Q84" i="5"/>
  <c r="O84" i="5"/>
  <c r="N84" i="5"/>
  <c r="K84" i="5"/>
  <c r="J84" i="5"/>
  <c r="G84" i="5"/>
  <c r="F84" i="5"/>
  <c r="AB83" i="5"/>
  <c r="AA83" i="5"/>
  <c r="Y83" i="5"/>
  <c r="X83" i="5"/>
  <c r="U83" i="5"/>
  <c r="T83" i="5"/>
  <c r="Q83" i="5"/>
  <c r="P83" i="5"/>
  <c r="M83" i="5"/>
  <c r="L83" i="5"/>
  <c r="K83" i="5"/>
  <c r="I83" i="5"/>
  <c r="H83" i="5"/>
  <c r="AB82" i="5"/>
  <c r="AA82" i="5"/>
  <c r="Z82" i="5"/>
  <c r="X82" i="5"/>
  <c r="W82" i="5"/>
  <c r="V82" i="5"/>
  <c r="T82" i="5"/>
  <c r="S82" i="5"/>
  <c r="R82" i="5"/>
  <c r="Q82" i="5"/>
  <c r="P82" i="5"/>
  <c r="O82" i="5"/>
  <c r="N82" i="5"/>
  <c r="L82" i="5"/>
  <c r="K82" i="5"/>
  <c r="J82" i="5"/>
  <c r="H82" i="5"/>
  <c r="G82" i="5"/>
  <c r="AB81" i="5"/>
  <c r="Z81" i="5"/>
  <c r="Y81" i="5"/>
  <c r="X81" i="5"/>
  <c r="V81" i="5"/>
  <c r="U81" i="5"/>
  <c r="T81" i="5"/>
  <c r="R81" i="5"/>
  <c r="Q81" i="5"/>
  <c r="P81" i="5"/>
  <c r="N81" i="5"/>
  <c r="M81" i="5"/>
  <c r="L81" i="5"/>
  <c r="J81" i="5"/>
  <c r="I81" i="5"/>
  <c r="H81" i="5"/>
  <c r="E81" i="5"/>
  <c r="AB80" i="5"/>
  <c r="AA80" i="5"/>
  <c r="X80" i="5"/>
  <c r="W80" i="5"/>
  <c r="T80" i="5"/>
  <c r="S80" i="5"/>
  <c r="Q80" i="5"/>
  <c r="P80" i="5"/>
  <c r="O80" i="5"/>
  <c r="L80" i="5"/>
  <c r="H80" i="5"/>
  <c r="G80" i="5"/>
  <c r="AB79" i="5"/>
  <c r="Z79" i="5"/>
  <c r="Y79" i="5"/>
  <c r="X79" i="5"/>
  <c r="W79" i="5"/>
  <c r="U79" i="5"/>
  <c r="T79" i="5"/>
  <c r="Q79" i="5"/>
  <c r="P79" i="5"/>
  <c r="M79" i="5"/>
  <c r="L79" i="5"/>
  <c r="J79" i="5"/>
  <c r="I79" i="5"/>
  <c r="H79" i="5"/>
  <c r="G79" i="5"/>
  <c r="E79" i="5"/>
  <c r="AB78" i="5"/>
  <c r="AA78" i="5"/>
  <c r="X78" i="5"/>
  <c r="W78" i="5"/>
  <c r="V78" i="5"/>
  <c r="T78" i="5"/>
  <c r="S78" i="5"/>
  <c r="P78" i="5"/>
  <c r="O78" i="5"/>
  <c r="L78" i="5"/>
  <c r="K78" i="5"/>
  <c r="H78" i="5"/>
  <c r="G78" i="5"/>
  <c r="C8" i="5"/>
  <c r="AB77" i="5"/>
  <c r="Y77" i="5"/>
  <c r="X77" i="5"/>
  <c r="U77" i="5"/>
  <c r="T77" i="5"/>
  <c r="Q77" i="5"/>
  <c r="P77" i="5"/>
  <c r="M77" i="5"/>
  <c r="L77" i="5"/>
  <c r="I77" i="5"/>
  <c r="H77" i="5"/>
  <c r="E77" i="5"/>
  <c r="AB76" i="5"/>
  <c r="AA76" i="5"/>
  <c r="X76" i="5"/>
  <c r="W76" i="5"/>
  <c r="T76" i="5"/>
  <c r="S76" i="5"/>
  <c r="P76" i="5"/>
  <c r="O76" i="5"/>
  <c r="M76" i="5"/>
  <c r="L76" i="5"/>
  <c r="K76" i="5"/>
  <c r="I76" i="5"/>
  <c r="H76" i="5"/>
  <c r="AB75" i="5"/>
  <c r="AA75" i="5"/>
  <c r="Z75" i="5"/>
  <c r="Y75" i="5"/>
  <c r="X75" i="5"/>
  <c r="V75" i="5"/>
  <c r="U75" i="5"/>
  <c r="T75" i="5"/>
  <c r="R75" i="5"/>
  <c r="Q75" i="5"/>
  <c r="P75" i="5"/>
  <c r="O75" i="5"/>
  <c r="N75" i="5"/>
  <c r="M75" i="5"/>
  <c r="L75" i="5"/>
  <c r="J75" i="5"/>
  <c r="I75" i="5"/>
  <c r="H75" i="5"/>
  <c r="F75" i="5"/>
  <c r="AB74" i="5"/>
  <c r="Z74" i="5"/>
  <c r="Y74" i="5"/>
  <c r="X74" i="5"/>
  <c r="V74" i="5"/>
  <c r="T74" i="5"/>
  <c r="R74" i="5"/>
  <c r="Q74" i="5"/>
  <c r="P74" i="5"/>
  <c r="N74" i="5"/>
  <c r="M74" i="5"/>
  <c r="L74" i="5"/>
  <c r="J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B100" i="4"/>
  <c r="J88" i="4"/>
  <c r="Y85" i="4"/>
  <c r="I85" i="4"/>
  <c r="U81" i="4"/>
  <c r="V78" i="4"/>
  <c r="C69" i="4"/>
  <c r="C68" i="4"/>
  <c r="C66" i="4"/>
  <c r="C64" i="4"/>
  <c r="C62" i="4"/>
  <c r="C60" i="4"/>
  <c r="C58" i="4"/>
  <c r="C56" i="4"/>
  <c r="B54" i="4"/>
  <c r="B89" i="4" s="1"/>
  <c r="C53" i="4"/>
  <c r="C52" i="4"/>
  <c r="C50" i="4"/>
  <c r="C46" i="4"/>
  <c r="B46" i="4"/>
  <c r="B81" i="4" s="1"/>
  <c r="C44" i="4"/>
  <c r="C41" i="4"/>
  <c r="C40" i="4"/>
  <c r="C34" i="4"/>
  <c r="B69" i="4"/>
  <c r="B104" i="4" s="1"/>
  <c r="AA103" i="4"/>
  <c r="Z103" i="4"/>
  <c r="W103" i="4"/>
  <c r="V103" i="4"/>
  <c r="S103" i="4"/>
  <c r="R103" i="4"/>
  <c r="O103" i="4"/>
  <c r="N103" i="4"/>
  <c r="K103" i="4"/>
  <c r="J103" i="4"/>
  <c r="G103" i="4"/>
  <c r="F103" i="4"/>
  <c r="AB102" i="4"/>
  <c r="AA102" i="4"/>
  <c r="Y102" i="4"/>
  <c r="X102" i="4"/>
  <c r="W102" i="4"/>
  <c r="U102" i="4"/>
  <c r="T102" i="4"/>
  <c r="S102" i="4"/>
  <c r="Q102" i="4"/>
  <c r="P102" i="4"/>
  <c r="O102" i="4"/>
  <c r="M102" i="4"/>
  <c r="L102" i="4"/>
  <c r="K102" i="4"/>
  <c r="I102" i="4"/>
  <c r="H102" i="4"/>
  <c r="G102" i="4"/>
  <c r="C32" i="4"/>
  <c r="E102" i="4"/>
  <c r="B67" i="4"/>
  <c r="B102" i="4" s="1"/>
  <c r="AA101" i="4"/>
  <c r="Y101" i="4"/>
  <c r="W101" i="4"/>
  <c r="U101" i="4"/>
  <c r="S101" i="4"/>
  <c r="Q101" i="4"/>
  <c r="O101" i="4"/>
  <c r="M101" i="4"/>
  <c r="K101" i="4"/>
  <c r="J101" i="4"/>
  <c r="I101" i="4"/>
  <c r="G101" i="4"/>
  <c r="F101" i="4"/>
  <c r="E101" i="4"/>
  <c r="AB100" i="4"/>
  <c r="AA100" i="4"/>
  <c r="Y100" i="4"/>
  <c r="X100" i="4"/>
  <c r="W100" i="4"/>
  <c r="U100" i="4"/>
  <c r="T100" i="4"/>
  <c r="S100" i="4"/>
  <c r="Q100" i="4"/>
  <c r="P100" i="4"/>
  <c r="O100" i="4"/>
  <c r="M100" i="4"/>
  <c r="L100" i="4"/>
  <c r="K100" i="4"/>
  <c r="J100" i="4"/>
  <c r="I100" i="4"/>
  <c r="H100" i="4"/>
  <c r="G100" i="4"/>
  <c r="F100" i="4"/>
  <c r="E100" i="4"/>
  <c r="B65" i="4"/>
  <c r="AA99" i="4"/>
  <c r="Z99" i="4"/>
  <c r="Y99" i="4"/>
  <c r="W99" i="4"/>
  <c r="V99" i="4"/>
  <c r="U99" i="4"/>
  <c r="S99" i="4"/>
  <c r="R99" i="4"/>
  <c r="Q99" i="4"/>
  <c r="O99" i="4"/>
  <c r="N99" i="4"/>
  <c r="M99" i="4"/>
  <c r="L99" i="4"/>
  <c r="K99" i="4"/>
  <c r="J99" i="4"/>
  <c r="I99" i="4"/>
  <c r="H99" i="4"/>
  <c r="G99" i="4"/>
  <c r="F99" i="4"/>
  <c r="AA98" i="4"/>
  <c r="Y98" i="4"/>
  <c r="W98" i="4"/>
  <c r="U98" i="4"/>
  <c r="S98" i="4"/>
  <c r="Q98" i="4"/>
  <c r="O98" i="4"/>
  <c r="M98" i="4"/>
  <c r="K98" i="4"/>
  <c r="I98" i="4"/>
  <c r="G98" i="4"/>
  <c r="AA97" i="4"/>
  <c r="Z97" i="4"/>
  <c r="Y97" i="4"/>
  <c r="W97" i="4"/>
  <c r="V97" i="4"/>
  <c r="U97" i="4"/>
  <c r="S97" i="4"/>
  <c r="R97" i="4"/>
  <c r="Q97" i="4"/>
  <c r="O97" i="4"/>
  <c r="N97" i="4"/>
  <c r="M97" i="4"/>
  <c r="K97" i="4"/>
  <c r="J97" i="4"/>
  <c r="I97" i="4"/>
  <c r="F97" i="4"/>
  <c r="E97" i="4"/>
  <c r="AB96" i="4"/>
  <c r="AA96" i="4"/>
  <c r="Z96" i="4"/>
  <c r="X96" i="4"/>
  <c r="W96" i="4"/>
  <c r="V96" i="4"/>
  <c r="T96" i="4"/>
  <c r="S96" i="4"/>
  <c r="R96" i="4"/>
  <c r="P96" i="4"/>
  <c r="O96" i="4"/>
  <c r="N96" i="4"/>
  <c r="L96" i="4"/>
  <c r="K96" i="4"/>
  <c r="J96" i="4"/>
  <c r="H96" i="4"/>
  <c r="G96" i="4"/>
  <c r="F96" i="4"/>
  <c r="AB95" i="4"/>
  <c r="AA95" i="4"/>
  <c r="Z95" i="4"/>
  <c r="X95" i="4"/>
  <c r="W95" i="4"/>
  <c r="V95" i="4"/>
  <c r="T95" i="4"/>
  <c r="S95" i="4"/>
  <c r="R95" i="4"/>
  <c r="P95" i="4"/>
  <c r="O95" i="4"/>
  <c r="N95" i="4"/>
  <c r="L95" i="4"/>
  <c r="K95" i="4"/>
  <c r="J95" i="4"/>
  <c r="H95" i="4"/>
  <c r="F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AA93" i="4"/>
  <c r="Z93" i="4"/>
  <c r="Y93" i="4"/>
  <c r="W93" i="4"/>
  <c r="V93" i="4"/>
  <c r="U93" i="4"/>
  <c r="T93" i="4"/>
  <c r="S93" i="4"/>
  <c r="R93" i="4"/>
  <c r="Q93" i="4"/>
  <c r="O93" i="4"/>
  <c r="N93" i="4"/>
  <c r="M93" i="4"/>
  <c r="K93" i="4"/>
  <c r="J93" i="4"/>
  <c r="I93" i="4"/>
  <c r="F93" i="4"/>
  <c r="E93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F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F89" i="4"/>
  <c r="E89" i="4"/>
  <c r="AB88" i="4"/>
  <c r="AA88" i="4"/>
  <c r="Z88" i="4"/>
  <c r="X88" i="4"/>
  <c r="W88" i="4"/>
  <c r="V88" i="4"/>
  <c r="T88" i="4"/>
  <c r="S88" i="4"/>
  <c r="R88" i="4"/>
  <c r="P88" i="4"/>
  <c r="O88" i="4"/>
  <c r="N88" i="4"/>
  <c r="L88" i="4"/>
  <c r="K88" i="4"/>
  <c r="H88" i="4"/>
  <c r="G88" i="4"/>
  <c r="F88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F87" i="4"/>
  <c r="E87" i="4"/>
  <c r="AB86" i="4"/>
  <c r="AA86" i="4"/>
  <c r="Y86" i="4"/>
  <c r="X86" i="4"/>
  <c r="W86" i="4"/>
  <c r="U86" i="4"/>
  <c r="T86" i="4"/>
  <c r="S86" i="4"/>
  <c r="Q86" i="4"/>
  <c r="P86" i="4"/>
  <c r="O86" i="4"/>
  <c r="M86" i="4"/>
  <c r="L86" i="4"/>
  <c r="K86" i="4"/>
  <c r="I86" i="4"/>
  <c r="H86" i="4"/>
  <c r="G86" i="4"/>
  <c r="AB85" i="4"/>
  <c r="AA85" i="4"/>
  <c r="Z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H85" i="4"/>
  <c r="F85" i="4"/>
  <c r="E85" i="4"/>
  <c r="AB84" i="4"/>
  <c r="AA84" i="4"/>
  <c r="Y84" i="4"/>
  <c r="X84" i="4"/>
  <c r="W84" i="4"/>
  <c r="U84" i="4"/>
  <c r="T84" i="4"/>
  <c r="S84" i="4"/>
  <c r="Q84" i="4"/>
  <c r="P84" i="4"/>
  <c r="O84" i="4"/>
  <c r="M84" i="4"/>
  <c r="L84" i="4"/>
  <c r="K84" i="4"/>
  <c r="I84" i="4"/>
  <c r="H84" i="4"/>
  <c r="G84" i="4"/>
  <c r="AB83" i="4"/>
  <c r="AA83" i="4"/>
  <c r="Y83" i="4"/>
  <c r="X83" i="4"/>
  <c r="W83" i="4"/>
  <c r="U83" i="4"/>
  <c r="T83" i="4"/>
  <c r="S83" i="4"/>
  <c r="Q83" i="4"/>
  <c r="P83" i="4"/>
  <c r="O83" i="4"/>
  <c r="M83" i="4"/>
  <c r="L83" i="4"/>
  <c r="K83" i="4"/>
  <c r="I83" i="4"/>
  <c r="H83" i="4"/>
  <c r="E83" i="4"/>
  <c r="AB82" i="4"/>
  <c r="Z82" i="4"/>
  <c r="Y82" i="4"/>
  <c r="X82" i="4"/>
  <c r="V82" i="4"/>
  <c r="U82" i="4"/>
  <c r="T82" i="4"/>
  <c r="R82" i="4"/>
  <c r="Q82" i="4"/>
  <c r="P82" i="4"/>
  <c r="N82" i="4"/>
  <c r="M82" i="4"/>
  <c r="L82" i="4"/>
  <c r="J82" i="4"/>
  <c r="I82" i="4"/>
  <c r="H82" i="4"/>
  <c r="F82" i="4"/>
  <c r="AB81" i="4"/>
  <c r="AA81" i="4"/>
  <c r="Z81" i="4"/>
  <c r="Y81" i="4"/>
  <c r="X81" i="4"/>
  <c r="W81" i="4"/>
  <c r="V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F81" i="4"/>
  <c r="E81" i="4"/>
  <c r="AB80" i="4"/>
  <c r="AA80" i="4"/>
  <c r="Z80" i="4"/>
  <c r="X80" i="4"/>
  <c r="W80" i="4"/>
  <c r="V80" i="4"/>
  <c r="T80" i="4"/>
  <c r="S80" i="4"/>
  <c r="R80" i="4"/>
  <c r="P80" i="4"/>
  <c r="O80" i="4"/>
  <c r="N80" i="4"/>
  <c r="L80" i="4"/>
  <c r="K80" i="4"/>
  <c r="J80" i="4"/>
  <c r="H80" i="4"/>
  <c r="G80" i="4"/>
  <c r="F8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F79" i="4"/>
  <c r="E79" i="4"/>
  <c r="AB78" i="4"/>
  <c r="AA78" i="4"/>
  <c r="Z78" i="4"/>
  <c r="Y78" i="4"/>
  <c r="X78" i="4"/>
  <c r="W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AB77" i="4"/>
  <c r="AA77" i="4"/>
  <c r="Z77" i="4"/>
  <c r="X77" i="4"/>
  <c r="W77" i="4"/>
  <c r="V77" i="4"/>
  <c r="T77" i="4"/>
  <c r="S77" i="4"/>
  <c r="R77" i="4"/>
  <c r="P77" i="4"/>
  <c r="O77" i="4"/>
  <c r="N77" i="4"/>
  <c r="L77" i="4"/>
  <c r="K77" i="4"/>
  <c r="J77" i="4"/>
  <c r="H77" i="4"/>
  <c r="F77" i="4"/>
  <c r="AB76" i="4"/>
  <c r="AA76" i="4"/>
  <c r="Z76" i="4"/>
  <c r="X76" i="4"/>
  <c r="W76" i="4"/>
  <c r="V76" i="4"/>
  <c r="T76" i="4"/>
  <c r="S76" i="4"/>
  <c r="R76" i="4"/>
  <c r="P76" i="4"/>
  <c r="O76" i="4"/>
  <c r="N76" i="4"/>
  <c r="L76" i="4"/>
  <c r="K76" i="4"/>
  <c r="J76" i="4"/>
  <c r="H76" i="4"/>
  <c r="G76" i="4"/>
  <c r="F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F75" i="4"/>
  <c r="E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L121" i="3"/>
  <c r="N113" i="3"/>
  <c r="W110" i="3"/>
  <c r="AA31" i="3"/>
  <c r="S30" i="3"/>
  <c r="K29" i="3"/>
  <c r="B28" i="3"/>
  <c r="L25" i="3"/>
  <c r="E20" i="3"/>
  <c r="W14" i="3"/>
  <c r="P9" i="3"/>
  <c r="I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H4" i="3"/>
  <c r="G4" i="3"/>
  <c r="F4" i="3"/>
  <c r="E4" i="3"/>
  <c r="D4" i="3"/>
  <c r="B4" i="3"/>
  <c r="J86" i="4" l="1"/>
  <c r="N86" i="4"/>
  <c r="V86" i="4"/>
  <c r="E95" i="4"/>
  <c r="C95" i="4" s="1"/>
  <c r="M95" i="4"/>
  <c r="U95" i="4"/>
  <c r="E84" i="5"/>
  <c r="C14" i="5"/>
  <c r="G100" i="5"/>
  <c r="O100" i="5"/>
  <c r="W100" i="5"/>
  <c r="S103" i="5"/>
  <c r="M84" i="5"/>
  <c r="F86" i="4"/>
  <c r="R86" i="4"/>
  <c r="Z86" i="4"/>
  <c r="I95" i="4"/>
  <c r="Q95" i="4"/>
  <c r="Y95" i="4"/>
  <c r="K100" i="5"/>
  <c r="S100" i="5"/>
  <c r="AA100" i="5"/>
  <c r="I84" i="5"/>
  <c r="Y84" i="5"/>
  <c r="I76" i="4"/>
  <c r="M76" i="4"/>
  <c r="Q76" i="4"/>
  <c r="U76" i="4"/>
  <c r="Y76" i="4"/>
  <c r="G82" i="4"/>
  <c r="K82" i="4"/>
  <c r="O82" i="4"/>
  <c r="S82" i="4"/>
  <c r="W82" i="4"/>
  <c r="AA82" i="4"/>
  <c r="F83" i="4"/>
  <c r="D83" i="4" s="1"/>
  <c r="J83" i="4"/>
  <c r="N83" i="4"/>
  <c r="R83" i="4"/>
  <c r="V83" i="4"/>
  <c r="Z83" i="4"/>
  <c r="I96" i="4"/>
  <c r="M96" i="4"/>
  <c r="Q96" i="4"/>
  <c r="U96" i="4"/>
  <c r="Y96" i="4"/>
  <c r="H97" i="4"/>
  <c r="L97" i="4"/>
  <c r="C97" i="4" s="1"/>
  <c r="P97" i="4"/>
  <c r="T97" i="4"/>
  <c r="X97" i="4"/>
  <c r="AB97" i="4"/>
  <c r="C30" i="4"/>
  <c r="E103" i="4"/>
  <c r="I103" i="4"/>
  <c r="M103" i="4"/>
  <c r="Q103" i="4"/>
  <c r="U103" i="4"/>
  <c r="Y103" i="4"/>
  <c r="F81" i="5"/>
  <c r="C11" i="5"/>
  <c r="M90" i="5"/>
  <c r="E95" i="5"/>
  <c r="C25" i="5"/>
  <c r="H97" i="5"/>
  <c r="L97" i="5"/>
  <c r="P97" i="5"/>
  <c r="T97" i="5"/>
  <c r="X97" i="5"/>
  <c r="AB97" i="5"/>
  <c r="H98" i="5"/>
  <c r="L98" i="5"/>
  <c r="P98" i="5"/>
  <c r="T98" i="5"/>
  <c r="X98" i="5"/>
  <c r="AB98" i="5"/>
  <c r="H99" i="5"/>
  <c r="L99" i="5"/>
  <c r="P99" i="5"/>
  <c r="T99" i="5"/>
  <c r="X99" i="5"/>
  <c r="AB99" i="5"/>
  <c r="C65" i="5"/>
  <c r="C5" i="4"/>
  <c r="G75" i="4"/>
  <c r="E77" i="4"/>
  <c r="I77" i="4"/>
  <c r="M77" i="4"/>
  <c r="Q77" i="4"/>
  <c r="U77" i="4"/>
  <c r="Y77" i="4"/>
  <c r="F84" i="4"/>
  <c r="J84" i="4"/>
  <c r="N84" i="4"/>
  <c r="R84" i="4"/>
  <c r="V84" i="4"/>
  <c r="Z84" i="4"/>
  <c r="H98" i="4"/>
  <c r="L98" i="4"/>
  <c r="P98" i="4"/>
  <c r="T98" i="4"/>
  <c r="X98" i="4"/>
  <c r="AB98" i="4"/>
  <c r="C48" i="4"/>
  <c r="C32" i="5"/>
  <c r="E103" i="5"/>
  <c r="C33" i="5"/>
  <c r="C45" i="4"/>
  <c r="P99" i="4"/>
  <c r="F76" i="5"/>
  <c r="J76" i="5"/>
  <c r="N76" i="5"/>
  <c r="D76" i="5" s="1"/>
  <c r="R76" i="5"/>
  <c r="V76" i="5"/>
  <c r="Z76" i="5"/>
  <c r="C9" i="5"/>
  <c r="E86" i="5"/>
  <c r="U86" i="5"/>
  <c r="C17" i="5"/>
  <c r="H92" i="5"/>
  <c r="C92" i="5" s="1"/>
  <c r="L92" i="5"/>
  <c r="T92" i="5"/>
  <c r="X92" i="5"/>
  <c r="AB92" i="5"/>
  <c r="H93" i="5"/>
  <c r="L93" i="5"/>
  <c r="T93" i="5"/>
  <c r="X93" i="5"/>
  <c r="AB93" i="5"/>
  <c r="C30" i="5"/>
  <c r="K79" i="5"/>
  <c r="O79" i="5"/>
  <c r="S79" i="5"/>
  <c r="AA79" i="5"/>
  <c r="G83" i="5"/>
  <c r="S83" i="5"/>
  <c r="W83" i="5"/>
  <c r="E92" i="5"/>
  <c r="I92" i="5"/>
  <c r="Q92" i="5"/>
  <c r="U92" i="5"/>
  <c r="Y92" i="5"/>
  <c r="C59" i="5"/>
  <c r="U96" i="5"/>
  <c r="C62" i="5"/>
  <c r="N101" i="4"/>
  <c r="R101" i="4"/>
  <c r="V101" i="4"/>
  <c r="Z101" i="4"/>
  <c r="C42" i="4"/>
  <c r="C57" i="4"/>
  <c r="C65" i="4"/>
  <c r="G74" i="5"/>
  <c r="K74" i="5"/>
  <c r="O74" i="5"/>
  <c r="S74" i="5"/>
  <c r="W74" i="5"/>
  <c r="AA74" i="5"/>
  <c r="S75" i="5"/>
  <c r="F78" i="5"/>
  <c r="N78" i="5"/>
  <c r="R78" i="5"/>
  <c r="Z78" i="5"/>
  <c r="E87" i="5"/>
  <c r="D87" i="5" s="1"/>
  <c r="I87" i="5"/>
  <c r="M87" i="5"/>
  <c r="Q87" i="5"/>
  <c r="U87" i="5"/>
  <c r="Y87" i="5"/>
  <c r="I88" i="5"/>
  <c r="Y88" i="5"/>
  <c r="C19" i="5"/>
  <c r="I90" i="5"/>
  <c r="Y90" i="5"/>
  <c r="I91" i="5"/>
  <c r="M91" i="5"/>
  <c r="Q91" i="5"/>
  <c r="U91" i="5"/>
  <c r="Y91" i="5"/>
  <c r="H94" i="5"/>
  <c r="L94" i="5"/>
  <c r="P94" i="5"/>
  <c r="T94" i="5"/>
  <c r="X94" i="5"/>
  <c r="AB94" i="5"/>
  <c r="G103" i="5"/>
  <c r="AA103" i="5"/>
  <c r="E74" i="5"/>
  <c r="I74" i="5"/>
  <c r="U74" i="5"/>
  <c r="G87" i="5"/>
  <c r="K87" i="5"/>
  <c r="S87" i="5"/>
  <c r="W87" i="5"/>
  <c r="AA87" i="5"/>
  <c r="G91" i="5"/>
  <c r="K91" i="5"/>
  <c r="W91" i="5"/>
  <c r="I100" i="5"/>
  <c r="Y100" i="5"/>
  <c r="C66" i="5"/>
  <c r="U101" i="5"/>
  <c r="C49" i="4"/>
  <c r="C54" i="4"/>
  <c r="C59" i="4"/>
  <c r="C67" i="4"/>
  <c r="P103" i="4"/>
  <c r="F79" i="5"/>
  <c r="C79" i="5" s="1"/>
  <c r="N79" i="5"/>
  <c r="R79" i="5"/>
  <c r="V79" i="5"/>
  <c r="J80" i="5"/>
  <c r="N80" i="5"/>
  <c r="R80" i="5"/>
  <c r="V80" i="5"/>
  <c r="Z80" i="5"/>
  <c r="H95" i="5"/>
  <c r="L95" i="5"/>
  <c r="P95" i="5"/>
  <c r="T95" i="5"/>
  <c r="D95" i="5" s="1"/>
  <c r="X95" i="5"/>
  <c r="AB95" i="5"/>
  <c r="P96" i="5"/>
  <c r="T96" i="5"/>
  <c r="X96" i="5"/>
  <c r="AB96" i="5"/>
  <c r="E76" i="5"/>
  <c r="Q76" i="5"/>
  <c r="U76" i="5"/>
  <c r="Y76" i="5"/>
  <c r="I78" i="5"/>
  <c r="Q78" i="5"/>
  <c r="U78" i="5"/>
  <c r="Y78" i="5"/>
  <c r="I80" i="5"/>
  <c r="M80" i="5"/>
  <c r="U80" i="5"/>
  <c r="Y80" i="5"/>
  <c r="C46" i="5"/>
  <c r="E82" i="5"/>
  <c r="C82" i="5" s="1"/>
  <c r="I82" i="5"/>
  <c r="M82" i="5"/>
  <c r="U82" i="5"/>
  <c r="Y82" i="5"/>
  <c r="G95" i="5"/>
  <c r="K95" i="5"/>
  <c r="O95" i="5"/>
  <c r="W95" i="5"/>
  <c r="AA95" i="5"/>
  <c r="K99" i="5"/>
  <c r="W99" i="5"/>
  <c r="G77" i="4"/>
  <c r="C77" i="4" s="1"/>
  <c r="C7" i="4"/>
  <c r="G81" i="4"/>
  <c r="D81" i="4" s="1"/>
  <c r="C11" i="4"/>
  <c r="G85" i="4"/>
  <c r="C85" i="4" s="1"/>
  <c r="C15" i="4"/>
  <c r="G89" i="4"/>
  <c r="D89" i="4" s="1"/>
  <c r="C19" i="4"/>
  <c r="G93" i="4"/>
  <c r="C23" i="4"/>
  <c r="G97" i="4"/>
  <c r="C27" i="4"/>
  <c r="E76" i="4"/>
  <c r="C6" i="4"/>
  <c r="B7" i="6"/>
  <c r="B7" i="5"/>
  <c r="B42" i="5" s="1"/>
  <c r="B77" i="5" s="1"/>
  <c r="E80" i="4"/>
  <c r="C10" i="4"/>
  <c r="I80" i="4"/>
  <c r="M80" i="4"/>
  <c r="Q80" i="4"/>
  <c r="U80" i="4"/>
  <c r="Y80" i="4"/>
  <c r="B11" i="6"/>
  <c r="B11" i="5"/>
  <c r="B46" i="5" s="1"/>
  <c r="B81" i="5" s="1"/>
  <c r="E84" i="4"/>
  <c r="C14" i="4"/>
  <c r="B15" i="6"/>
  <c r="B15" i="5"/>
  <c r="B50" i="5" s="1"/>
  <c r="B85" i="5" s="1"/>
  <c r="E88" i="4"/>
  <c r="C18" i="4"/>
  <c r="I88" i="4"/>
  <c r="M88" i="4"/>
  <c r="Q88" i="4"/>
  <c r="U88" i="4"/>
  <c r="Y88" i="4"/>
  <c r="B19" i="6"/>
  <c r="B19" i="5"/>
  <c r="B54" i="5" s="1"/>
  <c r="B89" i="5" s="1"/>
  <c r="C22" i="4"/>
  <c r="E92" i="4"/>
  <c r="B23" i="6"/>
  <c r="B23" i="5"/>
  <c r="B58" i="5" s="1"/>
  <c r="B93" i="5" s="1"/>
  <c r="B58" i="4"/>
  <c r="B93" i="4" s="1"/>
  <c r="E96" i="4"/>
  <c r="C26" i="4"/>
  <c r="B27" i="6"/>
  <c r="B27" i="5"/>
  <c r="B62" i="5" s="1"/>
  <c r="B97" i="5" s="1"/>
  <c r="B62" i="4"/>
  <c r="B97" i="4" s="1"/>
  <c r="D77" i="4"/>
  <c r="G79" i="4"/>
  <c r="D79" i="4" s="1"/>
  <c r="C9" i="4"/>
  <c r="G83" i="4"/>
  <c r="C83" i="4" s="1"/>
  <c r="C13" i="4"/>
  <c r="D85" i="4"/>
  <c r="G87" i="4"/>
  <c r="C17" i="4"/>
  <c r="G91" i="4"/>
  <c r="C91" i="4" s="1"/>
  <c r="C21" i="4"/>
  <c r="G95" i="4"/>
  <c r="C25" i="4"/>
  <c r="B42" i="4"/>
  <c r="B77" i="4" s="1"/>
  <c r="B50" i="4"/>
  <c r="B85" i="4" s="1"/>
  <c r="C81" i="4"/>
  <c r="E74" i="4"/>
  <c r="C4" i="4"/>
  <c r="B5" i="6"/>
  <c r="B5" i="5"/>
  <c r="B40" i="5" s="1"/>
  <c r="B75" i="5" s="1"/>
  <c r="B40" i="4"/>
  <c r="B75" i="4" s="1"/>
  <c r="E78" i="4"/>
  <c r="C8" i="4"/>
  <c r="B9" i="6"/>
  <c r="B9" i="5"/>
  <c r="B44" i="5" s="1"/>
  <c r="B79" i="5" s="1"/>
  <c r="B44" i="4"/>
  <c r="B79" i="4" s="1"/>
  <c r="E82" i="4"/>
  <c r="C12" i="4"/>
  <c r="B13" i="6"/>
  <c r="B13" i="5"/>
  <c r="B48" i="5" s="1"/>
  <c r="B83" i="5" s="1"/>
  <c r="B48" i="4"/>
  <c r="B83" i="4" s="1"/>
  <c r="E86" i="4"/>
  <c r="C16" i="4"/>
  <c r="B17" i="6"/>
  <c r="B17" i="5"/>
  <c r="B52" i="5" s="1"/>
  <c r="B87" i="5" s="1"/>
  <c r="B52" i="4"/>
  <c r="B87" i="4" s="1"/>
  <c r="E90" i="4"/>
  <c r="C20" i="4"/>
  <c r="B21" i="6"/>
  <c r="B21" i="5"/>
  <c r="B56" i="5" s="1"/>
  <c r="B91" i="5" s="1"/>
  <c r="B56" i="4"/>
  <c r="B91" i="4" s="1"/>
  <c r="E94" i="4"/>
  <c r="C24" i="4"/>
  <c r="B25" i="6"/>
  <c r="B25" i="5"/>
  <c r="B60" i="5" s="1"/>
  <c r="B95" i="5" s="1"/>
  <c r="B60" i="4"/>
  <c r="B95" i="4" s="1"/>
  <c r="E98" i="4"/>
  <c r="C28" i="4"/>
  <c r="B29" i="6"/>
  <c r="B29" i="5"/>
  <c r="B64" i="5" s="1"/>
  <c r="B99" i="5" s="1"/>
  <c r="B64" i="4"/>
  <c r="B99" i="4" s="1"/>
  <c r="H93" i="4"/>
  <c r="L93" i="4"/>
  <c r="P93" i="4"/>
  <c r="X93" i="4"/>
  <c r="AB93" i="4"/>
  <c r="F98" i="4"/>
  <c r="J98" i="4"/>
  <c r="E99" i="4"/>
  <c r="C29" i="4"/>
  <c r="B4" i="6"/>
  <c r="B4" i="5"/>
  <c r="B39" i="5" s="1"/>
  <c r="B74" i="5" s="1"/>
  <c r="B39" i="4"/>
  <c r="B74" i="4" s="1"/>
  <c r="D75" i="4"/>
  <c r="B6" i="6"/>
  <c r="B41" i="4"/>
  <c r="B76" i="4" s="1"/>
  <c r="B8" i="6"/>
  <c r="B8" i="5"/>
  <c r="B43" i="5" s="1"/>
  <c r="B78" i="5" s="1"/>
  <c r="B43" i="4"/>
  <c r="B78" i="4" s="1"/>
  <c r="B10" i="5"/>
  <c r="B45" i="5" s="1"/>
  <c r="B80" i="5" s="1"/>
  <c r="B10" i="6"/>
  <c r="B45" i="4"/>
  <c r="B80" i="4" s="1"/>
  <c r="B12" i="6"/>
  <c r="B12" i="5"/>
  <c r="B47" i="5" s="1"/>
  <c r="B82" i="5" s="1"/>
  <c r="B47" i="4"/>
  <c r="B82" i="4" s="1"/>
  <c r="B14" i="6"/>
  <c r="B14" i="5"/>
  <c r="B49" i="5" s="1"/>
  <c r="B84" i="5" s="1"/>
  <c r="B49" i="4"/>
  <c r="B84" i="4" s="1"/>
  <c r="B16" i="6"/>
  <c r="B16" i="5"/>
  <c r="B51" i="5" s="1"/>
  <c r="B86" i="5" s="1"/>
  <c r="B51" i="4"/>
  <c r="B86" i="4" s="1"/>
  <c r="D87" i="4"/>
  <c r="C87" i="4"/>
  <c r="B18" i="6"/>
  <c r="B18" i="5"/>
  <c r="B53" i="5" s="1"/>
  <c r="B88" i="5" s="1"/>
  <c r="B53" i="4"/>
  <c r="B88" i="4" s="1"/>
  <c r="C89" i="4"/>
  <c r="B20" i="6"/>
  <c r="B20" i="5"/>
  <c r="B55" i="5" s="1"/>
  <c r="B90" i="5" s="1"/>
  <c r="B55" i="4"/>
  <c r="B90" i="4" s="1"/>
  <c r="B22" i="6"/>
  <c r="B22" i="5"/>
  <c r="B57" i="5" s="1"/>
  <c r="B92" i="5" s="1"/>
  <c r="B57" i="4"/>
  <c r="B92" i="4" s="1"/>
  <c r="B24" i="6"/>
  <c r="B24" i="5"/>
  <c r="B59" i="5" s="1"/>
  <c r="B94" i="5" s="1"/>
  <c r="B59" i="4"/>
  <c r="B94" i="4" s="1"/>
  <c r="B26" i="6"/>
  <c r="B26" i="5"/>
  <c r="B61" i="5" s="1"/>
  <c r="B96" i="5" s="1"/>
  <c r="B61" i="4"/>
  <c r="B96" i="4" s="1"/>
  <c r="B28" i="6"/>
  <c r="B28" i="5"/>
  <c r="B63" i="5" s="1"/>
  <c r="B98" i="5" s="1"/>
  <c r="B63" i="4"/>
  <c r="B98" i="4" s="1"/>
  <c r="B33" i="6"/>
  <c r="B33" i="5"/>
  <c r="B68" i="5" s="1"/>
  <c r="B103" i="5" s="1"/>
  <c r="B68" i="4"/>
  <c r="B103" i="4" s="1"/>
  <c r="C39" i="4"/>
  <c r="C43" i="4"/>
  <c r="C47" i="4"/>
  <c r="C51" i="4"/>
  <c r="C55" i="4"/>
  <c r="C61" i="4"/>
  <c r="E101" i="5"/>
  <c r="B31" i="6"/>
  <c r="B31" i="5"/>
  <c r="B66" i="5" s="1"/>
  <c r="B101" i="5" s="1"/>
  <c r="B66" i="4"/>
  <c r="B101" i="4" s="1"/>
  <c r="P101" i="4"/>
  <c r="C63" i="4"/>
  <c r="C75" i="4"/>
  <c r="E75" i="5"/>
  <c r="C5" i="5"/>
  <c r="B6" i="5"/>
  <c r="B41" i="5" s="1"/>
  <c r="B76" i="5" s="1"/>
  <c r="N98" i="4"/>
  <c r="R98" i="4"/>
  <c r="V98" i="4"/>
  <c r="Z98" i="4"/>
  <c r="T99" i="4"/>
  <c r="X99" i="4"/>
  <c r="AB99" i="4"/>
  <c r="N100" i="4"/>
  <c r="D100" i="4" s="1"/>
  <c r="R100" i="4"/>
  <c r="V100" i="4"/>
  <c r="Z100" i="4"/>
  <c r="C31" i="4"/>
  <c r="H101" i="4"/>
  <c r="L101" i="4"/>
  <c r="T101" i="4"/>
  <c r="X101" i="4"/>
  <c r="AB101" i="4"/>
  <c r="F102" i="4"/>
  <c r="J102" i="4"/>
  <c r="N102" i="4"/>
  <c r="R102" i="4"/>
  <c r="V102" i="4"/>
  <c r="Z102" i="4"/>
  <c r="C33" i="4"/>
  <c r="H103" i="4"/>
  <c r="L103" i="4"/>
  <c r="T103" i="4"/>
  <c r="X103" i="4"/>
  <c r="AB103" i="4"/>
  <c r="R83" i="5"/>
  <c r="B30" i="6"/>
  <c r="B30" i="5"/>
  <c r="B65" i="5" s="1"/>
  <c r="B100" i="5" s="1"/>
  <c r="B32" i="6"/>
  <c r="B32" i="5"/>
  <c r="B67" i="5" s="1"/>
  <c r="B102" i="5" s="1"/>
  <c r="B34" i="6"/>
  <c r="B34" i="5"/>
  <c r="B69" i="5" s="1"/>
  <c r="B104" i="5" s="1"/>
  <c r="J77" i="5"/>
  <c r="G92" i="5"/>
  <c r="C22" i="5"/>
  <c r="E78" i="5"/>
  <c r="C43" i="5"/>
  <c r="D104" i="4"/>
  <c r="C104" i="4"/>
  <c r="G76" i="5"/>
  <c r="C6" i="5"/>
  <c r="E91" i="5"/>
  <c r="C21" i="5"/>
  <c r="F74" i="5"/>
  <c r="C4" i="5"/>
  <c r="F80" i="5"/>
  <c r="C10" i="5"/>
  <c r="D86" i="5"/>
  <c r="C86" i="5"/>
  <c r="F90" i="5"/>
  <c r="D90" i="5" s="1"/>
  <c r="C20" i="5"/>
  <c r="F96" i="5"/>
  <c r="C26" i="5"/>
  <c r="C40" i="5"/>
  <c r="E80" i="5"/>
  <c r="C45" i="5"/>
  <c r="C56" i="5"/>
  <c r="E96" i="5"/>
  <c r="C61" i="5"/>
  <c r="C67" i="5"/>
  <c r="E83" i="5"/>
  <c r="C13" i="5"/>
  <c r="E99" i="5"/>
  <c r="C29" i="5"/>
  <c r="F77" i="5"/>
  <c r="N77" i="5"/>
  <c r="R77" i="5"/>
  <c r="Z77" i="5"/>
  <c r="M78" i="5"/>
  <c r="F82" i="5"/>
  <c r="C12" i="5"/>
  <c r="F83" i="5"/>
  <c r="J83" i="5"/>
  <c r="N83" i="5"/>
  <c r="V83" i="5"/>
  <c r="Z83" i="5"/>
  <c r="H84" i="5"/>
  <c r="L84" i="5"/>
  <c r="P84" i="5"/>
  <c r="T84" i="5"/>
  <c r="X84" i="5"/>
  <c r="AB84" i="5"/>
  <c r="F88" i="5"/>
  <c r="C18" i="5"/>
  <c r="E89" i="5"/>
  <c r="I89" i="5"/>
  <c r="M89" i="5"/>
  <c r="Q89" i="5"/>
  <c r="U89" i="5"/>
  <c r="Y89" i="5"/>
  <c r="F93" i="5"/>
  <c r="J93" i="5"/>
  <c r="N93" i="5"/>
  <c r="R93" i="5"/>
  <c r="V93" i="5"/>
  <c r="Z93" i="5"/>
  <c r="F98" i="5"/>
  <c r="C28" i="5"/>
  <c r="F99" i="5"/>
  <c r="J99" i="5"/>
  <c r="N99" i="5"/>
  <c r="R99" i="5"/>
  <c r="V99" i="5"/>
  <c r="Z99" i="5"/>
  <c r="C76" i="5"/>
  <c r="C48" i="5"/>
  <c r="E88" i="5"/>
  <c r="C53" i="5"/>
  <c r="C7" i="5"/>
  <c r="C15" i="5"/>
  <c r="C87" i="5"/>
  <c r="C23" i="5"/>
  <c r="C31" i="5"/>
  <c r="C39" i="5"/>
  <c r="C44" i="5"/>
  <c r="C47" i="5"/>
  <c r="C52" i="5"/>
  <c r="C55" i="5"/>
  <c r="C60" i="5"/>
  <c r="C63" i="5"/>
  <c r="C104" i="5"/>
  <c r="D104" i="5"/>
  <c r="I101" i="5"/>
  <c r="M101" i="5"/>
  <c r="Q101" i="5"/>
  <c r="Y101" i="5"/>
  <c r="G102" i="5"/>
  <c r="K102" i="5"/>
  <c r="O102" i="5"/>
  <c r="W102" i="5"/>
  <c r="AA102" i="5"/>
  <c r="F103" i="5"/>
  <c r="J103" i="5"/>
  <c r="N103" i="5"/>
  <c r="R103" i="5"/>
  <c r="V103" i="5"/>
  <c r="Z103" i="5"/>
  <c r="C42" i="5"/>
  <c r="D82" i="5"/>
  <c r="C50" i="5"/>
  <c r="C58" i="5"/>
  <c r="C64" i="5"/>
  <c r="C68" i="5"/>
  <c r="G77" i="5"/>
  <c r="K77" i="5"/>
  <c r="O77" i="5"/>
  <c r="S77" i="5"/>
  <c r="W77" i="5"/>
  <c r="AA77" i="5"/>
  <c r="G81" i="5"/>
  <c r="C81" i="5" s="1"/>
  <c r="K81" i="5"/>
  <c r="O81" i="5"/>
  <c r="S81" i="5"/>
  <c r="W81" i="5"/>
  <c r="AA81" i="5"/>
  <c r="G85" i="5"/>
  <c r="C85" i="5" s="1"/>
  <c r="K85" i="5"/>
  <c r="D85" i="5" s="1"/>
  <c r="O85" i="5"/>
  <c r="S85" i="5"/>
  <c r="W85" i="5"/>
  <c r="AA85" i="5"/>
  <c r="G89" i="5"/>
  <c r="K89" i="5"/>
  <c r="O89" i="5"/>
  <c r="S89" i="5"/>
  <c r="W89" i="5"/>
  <c r="AA89" i="5"/>
  <c r="G93" i="5"/>
  <c r="K93" i="5"/>
  <c r="O93" i="5"/>
  <c r="S93" i="5"/>
  <c r="W93" i="5"/>
  <c r="AA93" i="5"/>
  <c r="E94" i="5"/>
  <c r="I94" i="5"/>
  <c r="M94" i="5"/>
  <c r="Q94" i="5"/>
  <c r="U94" i="5"/>
  <c r="Y94" i="5"/>
  <c r="I96" i="5"/>
  <c r="Q96" i="5"/>
  <c r="Y96" i="5"/>
  <c r="G97" i="5"/>
  <c r="K97" i="5"/>
  <c r="O97" i="5"/>
  <c r="S97" i="5"/>
  <c r="W97" i="5"/>
  <c r="AA97" i="5"/>
  <c r="E98" i="5"/>
  <c r="I98" i="5"/>
  <c r="M98" i="5"/>
  <c r="Q98" i="5"/>
  <c r="U98" i="5"/>
  <c r="Y98" i="5"/>
  <c r="E100" i="5"/>
  <c r="M100" i="5"/>
  <c r="U100" i="5"/>
  <c r="G101" i="5"/>
  <c r="K101" i="5"/>
  <c r="O101" i="5"/>
  <c r="S101" i="5"/>
  <c r="W101" i="5"/>
  <c r="AA101" i="5"/>
  <c r="E102" i="5"/>
  <c r="I102" i="5"/>
  <c r="M102" i="5"/>
  <c r="Q102" i="5"/>
  <c r="U102" i="5"/>
  <c r="Y102" i="5"/>
  <c r="C95" i="5" l="1"/>
  <c r="C84" i="5"/>
  <c r="C90" i="5"/>
  <c r="D79" i="5"/>
  <c r="D92" i="5"/>
  <c r="C93" i="4"/>
  <c r="D74" i="5"/>
  <c r="D103" i="4"/>
  <c r="C102" i="4"/>
  <c r="D101" i="4"/>
  <c r="D95" i="4"/>
  <c r="D97" i="4"/>
  <c r="D93" i="4"/>
  <c r="D97" i="5"/>
  <c r="D81" i="5"/>
  <c r="D77" i="5"/>
  <c r="C103" i="5"/>
  <c r="C101" i="4"/>
  <c r="C103" i="4"/>
  <c r="C100" i="5"/>
  <c r="D100" i="5"/>
  <c r="C77" i="5"/>
  <c r="C97" i="5"/>
  <c r="C75" i="5"/>
  <c r="D75" i="5"/>
  <c r="D102" i="4"/>
  <c r="D90" i="4"/>
  <c r="C90" i="4"/>
  <c r="D74" i="4"/>
  <c r="C74" i="4"/>
  <c r="D94" i="5"/>
  <c r="C94" i="5"/>
  <c r="D93" i="5"/>
  <c r="D91" i="4"/>
  <c r="C84" i="4"/>
  <c r="D84" i="4"/>
  <c r="D98" i="5"/>
  <c r="C98" i="5"/>
  <c r="C93" i="5"/>
  <c r="D103" i="5"/>
  <c r="C74" i="5"/>
  <c r="C100" i="4"/>
  <c r="C99" i="4"/>
  <c r="D99" i="4"/>
  <c r="D98" i="4"/>
  <c r="C98" i="4"/>
  <c r="D82" i="4"/>
  <c r="C82" i="4"/>
  <c r="C80" i="4"/>
  <c r="D80" i="4"/>
  <c r="C76" i="4"/>
  <c r="D76" i="4"/>
  <c r="D88" i="5"/>
  <c r="C88" i="5"/>
  <c r="C80" i="5"/>
  <c r="D80" i="5"/>
  <c r="D78" i="5"/>
  <c r="C78" i="5"/>
  <c r="D101" i="5"/>
  <c r="C101" i="5"/>
  <c r="D99" i="5"/>
  <c r="C99" i="5"/>
  <c r="C79" i="4"/>
  <c r="D86" i="4"/>
  <c r="C86" i="4"/>
  <c r="D88" i="4"/>
  <c r="C88" i="4"/>
  <c r="D102" i="5"/>
  <c r="C102" i="5"/>
  <c r="C89" i="5"/>
  <c r="D89" i="5"/>
  <c r="D84" i="5"/>
  <c r="D83" i="5"/>
  <c r="C83" i="5"/>
  <c r="C96" i="5"/>
  <c r="D96" i="5"/>
  <c r="C91" i="5"/>
  <c r="D91" i="5"/>
  <c r="C94" i="4"/>
  <c r="D94" i="4"/>
  <c r="D78" i="4"/>
  <c r="C78" i="4"/>
  <c r="D96" i="4"/>
  <c r="C96" i="4"/>
  <c r="D92" i="4"/>
  <c r="C92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<sst xmlns="http://schemas.openxmlformats.org/spreadsheetml/2006/main" count="591" uniqueCount="79">
  <si>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</si>
  <si>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</si>
  <si>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</si>
  <si>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</si>
  <si>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</si>
  <si>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</si>
  <si>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</si>
  <si>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</si>
  <si>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</si>
  <si>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</si>
  <si>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</si>
  <si>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</si>
  <si>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</si>
  <si>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</si>
  <si>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</si>
  <si>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</si>
  <si>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</si>
  <si>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</si>
  <si>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</si>
  <si>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</si>
  <si>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</si>
  <si>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</si>
  <si>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</si>
  <si>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</si>
  <si>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</si>
  <si>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</si>
  <si>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</si>
  <si>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</si>
  <si>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</si>
  <si>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</si>
  <si>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</si>
  <si>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</si>
  <si>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</si>
  <si>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</si>
  <si>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</si>
  <si>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</si>
  <si>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</si>
  <si>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</si>
  <si>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</si>
  <si>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</si>
  <si>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Април 2021</t>
  </si>
  <si>
    <t>01.04.2021</t>
  </si>
  <si>
    <t>02.04.2021</t>
  </si>
  <si>
    <t>03.04.2021</t>
  </si>
  <si>
    <t>04.04.2021</t>
  </si>
  <si>
    <t>05.04.2021</t>
  </si>
  <si>
    <t>06.04.2021</t>
  </si>
  <si>
    <t>07.04.2021</t>
  </si>
  <si>
    <t>08.04.2021</t>
  </si>
  <si>
    <t>09.04.2021</t>
  </si>
  <si>
    <t>10.04.2021</t>
  </si>
  <si>
    <t>11.04.2021</t>
  </si>
  <si>
    <t>12.04.2021</t>
  </si>
  <si>
    <t>13.04.2021</t>
  </si>
  <si>
    <t>14.04.2021</t>
  </si>
  <si>
    <t>15.04.2021</t>
  </si>
  <si>
    <t>16.04.2021</t>
  </si>
  <si>
    <t>17.04.2021</t>
  </si>
  <si>
    <t>18.04.2021</t>
  </si>
  <si>
    <t>19.04.2021</t>
  </si>
  <si>
    <t>20.04.2021</t>
  </si>
  <si>
    <t>21.04.2021</t>
  </si>
  <si>
    <t>22.04.2021</t>
  </si>
  <si>
    <t>23.04.2021</t>
  </si>
  <si>
    <t>24.04.2021</t>
  </si>
  <si>
    <t>25.04.2021</t>
  </si>
  <si>
    <t>26.04.2021</t>
  </si>
  <si>
    <t>27.04.2021</t>
  </si>
  <si>
    <t>28.04.2021</t>
  </si>
  <si>
    <t>29.04.2021</t>
  </si>
  <si>
    <t>30.04.2021</t>
  </si>
  <si>
    <t>31.04.2021</t>
  </si>
  <si>
    <t>Цена на порамнување МКД/MWh - Април 2021</t>
  </si>
  <si>
    <t>Ангажирана aFRR регулација за нагоре - Април 2021</t>
  </si>
  <si>
    <t>Ангажирана aFRR регулација за надолу - Април 2021</t>
  </si>
  <si>
    <t>Вкупно ангажирана aFRR регулација - Април 2021</t>
  </si>
  <si>
    <t>Ангажирана mFRR регулација за нагоре - Април 2021</t>
  </si>
  <si>
    <t>Ангажирана mFRR регулација за надолу - Април 2021</t>
  </si>
  <si>
    <t>Вкупно ангажирана mFRR регулација - Април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</si>
</sst>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medium">
        <color rgb="FFFFFFFF"/>
      </left>
      <right/>
      <top/>
      <bottom style="thin">
        <color theme="3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3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4" fontId="17" fillId="2" borderId="47" xfId="0" applyNumberFormat="1" applyFont="1" applyFill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2" fontId="16" fillId="4" borderId="57" xfId="0" applyNumberFormat="1" applyFont="1" applyFill="1" applyBorder="1" applyAlignment="1">
      <alignment horizontal="center" vertical="center" wrapText="1"/>
    </xf>
    <xf numFmtId="2" fontId="16" fillId="4" borderId="5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9" xfId="0" applyNumberFormat="1" applyFont="1" applyFill="1" applyBorder="1" applyAlignment="1">
      <alignment horizontal="center" vertical="center" wrapText="1"/>
    </xf>
    <xf numFmtId="2" fontId="16" fillId="4" borderId="60" xfId="0" applyNumberFormat="1" applyFont="1" applyFill="1" applyBorder="1" applyAlignment="1">
      <alignment horizontal="center" vertical="center" wrapText="1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4" fontId="17" fillId="2" borderId="6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2" fontId="16" fillId="4" borderId="46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EPS\Presmetki\4.April%202021\Izvestaj_April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April_2021"/>
    </sheetNames>
    <sheetDataSet>
      <sheetData sheetId="0">
        <row r="3">
          <cell r="D3" t="str">
            <v>Април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zoomScale="55" zoomScaleNormal="55" workbookViewId="0">
      <selection activeCell="AQ66" sqref="AQ66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2" t="s">
        <v>0</v>
      </c>
      <c r="C2" s="74" t="s">
        <v>1</v>
      </c>
      <c r="D2" s="76" t="s">
        <v>40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8"/>
    </row>
    <row r="3" spans="1:28" ht="18.75" customHeight="1" thickTop="1" thickBot="1" x14ac:dyDescent="0.3">
      <c r="B3" s="73"/>
      <c r="C3" s="75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8" t="s">
        <v>41</v>
      </c>
      <c r="C4" s="6" t="s">
        <v>26</v>
      </c>
      <c r="D4" s="7">
        <v>84.3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78.708974861247128</v>
      </c>
      <c r="AA4" s="8">
        <v>70.16</v>
      </c>
    </row>
    <row r="5" spans="1:28" ht="15.75" customHeight="1" x14ac:dyDescent="0.25">
      <c r="A5" s="5"/>
      <c r="B5" s="69"/>
      <c r="C5" s="6" t="s">
        <v>27</v>
      </c>
      <c r="D5" s="7">
        <v>0</v>
      </c>
      <c r="E5" s="7">
        <v>15.645</v>
      </c>
      <c r="F5" s="7">
        <v>14.864999999999998</v>
      </c>
      <c r="G5" s="7">
        <v>14.675000000000001</v>
      </c>
      <c r="H5" s="7">
        <v>14.705000000000002</v>
      </c>
      <c r="I5" s="7">
        <v>16.145</v>
      </c>
      <c r="J5" s="7">
        <v>19.145</v>
      </c>
      <c r="K5" s="7">
        <v>21.455000000000002</v>
      </c>
      <c r="L5" s="7">
        <v>21.615000000000002</v>
      </c>
      <c r="M5" s="7">
        <v>21.46083333333333</v>
      </c>
      <c r="N5" s="7">
        <v>20.147499999999997</v>
      </c>
      <c r="O5" s="7">
        <v>18.739166666666666</v>
      </c>
      <c r="P5" s="7">
        <v>18.739166666666666</v>
      </c>
      <c r="Q5" s="7">
        <v>18.847857142857144</v>
      </c>
      <c r="R5" s="7">
        <v>19.092569906790946</v>
      </c>
      <c r="S5" s="7">
        <v>19.098674858850881</v>
      </c>
      <c r="T5" s="7">
        <v>19.942117520601933</v>
      </c>
      <c r="U5" s="7">
        <v>20.321633823002507</v>
      </c>
      <c r="V5" s="7">
        <v>21.032663316582916</v>
      </c>
      <c r="W5" s="7">
        <v>22.729825391051293</v>
      </c>
      <c r="X5" s="7">
        <v>21.429999999999996</v>
      </c>
      <c r="Y5" s="7">
        <v>30.76</v>
      </c>
      <c r="Z5" s="7">
        <v>0</v>
      </c>
      <c r="AA5" s="8">
        <v>0</v>
      </c>
    </row>
    <row r="6" spans="1:28" ht="15" customHeight="1" x14ac:dyDescent="0.25">
      <c r="A6" s="5"/>
      <c r="B6" s="69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70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8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55.939999999999991</v>
      </c>
      <c r="P8" s="7">
        <v>54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9"/>
      <c r="C9" s="6" t="s">
        <v>27</v>
      </c>
      <c r="D9" s="7">
        <v>25.32</v>
      </c>
      <c r="E9" s="7">
        <v>18.742465753424657</v>
      </c>
      <c r="F9" s="7">
        <v>13.965000000000003</v>
      </c>
      <c r="G9" s="7">
        <v>13.105</v>
      </c>
      <c r="H9" s="7">
        <v>13.414999999999997</v>
      </c>
      <c r="I9" s="7">
        <v>14.094999999999999</v>
      </c>
      <c r="J9" s="7">
        <v>15.114999999999998</v>
      </c>
      <c r="K9" s="7">
        <v>17.105</v>
      </c>
      <c r="L9" s="7">
        <v>15.784999999999997</v>
      </c>
      <c r="M9" s="7">
        <v>17.486082824168363</v>
      </c>
      <c r="N9" s="7">
        <v>19.95</v>
      </c>
      <c r="O9" s="7">
        <v>0</v>
      </c>
      <c r="P9" s="7">
        <v>0</v>
      </c>
      <c r="Q9" s="7">
        <v>13.661259111994701</v>
      </c>
      <c r="R9" s="7">
        <v>11.752357071213641</v>
      </c>
      <c r="S9" s="7">
        <v>11.783283261802575</v>
      </c>
      <c r="T9" s="7">
        <v>13.158991024450634</v>
      </c>
      <c r="U9" s="7">
        <v>13.675372358850016</v>
      </c>
      <c r="V9" s="7">
        <v>15.729342763498362</v>
      </c>
      <c r="W9" s="7">
        <v>18.131535893155259</v>
      </c>
      <c r="X9" s="7">
        <v>17.071509721692717</v>
      </c>
      <c r="Y9" s="7">
        <v>14.384</v>
      </c>
      <c r="Z9" s="7">
        <v>13.116666666666667</v>
      </c>
      <c r="AA9" s="8">
        <v>14.216807030391795</v>
      </c>
    </row>
    <row r="10" spans="1:28" x14ac:dyDescent="0.25">
      <c r="A10" s="5"/>
      <c r="B10" s="69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70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8" t="s">
        <v>43</v>
      </c>
      <c r="C12" s="6" t="s">
        <v>26</v>
      </c>
      <c r="D12" s="7">
        <v>0</v>
      </c>
      <c r="E12" s="7">
        <v>61.050000000000004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93.989904306220083</v>
      </c>
      <c r="X12" s="7">
        <v>84.29</v>
      </c>
      <c r="Y12" s="7">
        <v>77.885282929148829</v>
      </c>
      <c r="Z12" s="7">
        <v>75.349999999999994</v>
      </c>
      <c r="AA12" s="8">
        <v>0</v>
      </c>
    </row>
    <row r="13" spans="1:28" x14ac:dyDescent="0.25">
      <c r="A13" s="5"/>
      <c r="B13" s="69"/>
      <c r="C13" s="6" t="s">
        <v>27</v>
      </c>
      <c r="D13" s="7">
        <v>16.969144385026738</v>
      </c>
      <c r="E13" s="7">
        <v>0</v>
      </c>
      <c r="F13" s="7">
        <v>20.309999999999999</v>
      </c>
      <c r="G13" s="7">
        <v>20.260000000000002</v>
      </c>
      <c r="H13" s="7">
        <v>21.59</v>
      </c>
      <c r="I13" s="7">
        <v>23.42</v>
      </c>
      <c r="J13" s="7">
        <v>23.79</v>
      </c>
      <c r="K13" s="7">
        <v>25.21</v>
      </c>
      <c r="L13" s="7">
        <v>26.62</v>
      </c>
      <c r="M13" s="7">
        <v>19.759519038076153</v>
      </c>
      <c r="N13" s="7">
        <v>17.018750000000001</v>
      </c>
      <c r="O13" s="7">
        <v>16.098802011888431</v>
      </c>
      <c r="P13" s="7">
        <v>16.830496977837473</v>
      </c>
      <c r="Q13" s="7">
        <v>13.175900783289817</v>
      </c>
      <c r="R13" s="7">
        <v>10.352698585418931</v>
      </c>
      <c r="S13" s="7">
        <v>10.547180820335067</v>
      </c>
      <c r="T13" s="7">
        <v>11.817108868060563</v>
      </c>
      <c r="U13" s="7">
        <v>12.932853364678225</v>
      </c>
      <c r="V13" s="7">
        <v>19.138235709244888</v>
      </c>
      <c r="W13" s="7">
        <v>0</v>
      </c>
      <c r="X13" s="7">
        <v>0</v>
      </c>
      <c r="Y13" s="7">
        <v>0</v>
      </c>
      <c r="Z13" s="7">
        <v>0</v>
      </c>
      <c r="AA13" s="8">
        <v>18.202845450168514</v>
      </c>
    </row>
    <row r="14" spans="1:28" x14ac:dyDescent="0.25">
      <c r="A14" s="5"/>
      <c r="B14" s="69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6.5" customHeight="1" thickBot="1" x14ac:dyDescent="0.3">
      <c r="A15" s="5"/>
      <c r="B15" s="70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8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56.543740795287178</v>
      </c>
      <c r="N16" s="7">
        <v>48.459417927823054</v>
      </c>
      <c r="O16" s="7">
        <v>45.082942786282395</v>
      </c>
      <c r="P16" s="7">
        <v>40.290872921142672</v>
      </c>
      <c r="Q16" s="7">
        <v>26.245678092399405</v>
      </c>
      <c r="R16" s="7">
        <v>13.766975428261373</v>
      </c>
      <c r="S16" s="7">
        <v>13.120480998997918</v>
      </c>
      <c r="T16" s="7">
        <v>22.166261602170497</v>
      </c>
      <c r="U16" s="7">
        <v>42.615684629603294</v>
      </c>
      <c r="V16" s="7">
        <v>60.070487804878049</v>
      </c>
      <c r="W16" s="7">
        <v>81.464621796850864</v>
      </c>
      <c r="X16" s="7">
        <v>88.513287671232874</v>
      </c>
      <c r="Y16" s="7">
        <v>82.421252847380416</v>
      </c>
      <c r="Z16" s="7">
        <v>77.253999999999991</v>
      </c>
      <c r="AA16" s="8">
        <v>63.0859375</v>
      </c>
    </row>
    <row r="17" spans="1:27" x14ac:dyDescent="0.25">
      <c r="B17" s="69"/>
      <c r="C17" s="6" t="s">
        <v>27</v>
      </c>
      <c r="D17" s="7">
        <v>16.866679151061174</v>
      </c>
      <c r="E17" s="7">
        <v>13.784999999999997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21.85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9"/>
      <c r="C18" s="6" t="s">
        <v>28</v>
      </c>
      <c r="D18" s="7">
        <v>0</v>
      </c>
      <c r="E18" s="7">
        <v>0</v>
      </c>
      <c r="F18" s="7">
        <v>21.79</v>
      </c>
      <c r="G18" s="7">
        <v>21.26</v>
      </c>
      <c r="H18" s="7">
        <v>21.27</v>
      </c>
      <c r="I18" s="7">
        <v>21.22</v>
      </c>
      <c r="J18" s="7">
        <v>21.19</v>
      </c>
      <c r="K18" s="7">
        <v>22.41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70"/>
      <c r="C19" s="9" t="s">
        <v>29</v>
      </c>
      <c r="D19" s="10">
        <v>0</v>
      </c>
      <c r="E19" s="10">
        <v>0</v>
      </c>
      <c r="F19" s="10">
        <v>65.36</v>
      </c>
      <c r="G19" s="10">
        <v>63.78</v>
      </c>
      <c r="H19" s="10">
        <v>63.8</v>
      </c>
      <c r="I19" s="10">
        <v>63.66</v>
      </c>
      <c r="J19" s="10">
        <v>63.56</v>
      </c>
      <c r="K19" s="10">
        <v>67.23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8" t="s">
        <v>45</v>
      </c>
      <c r="C20" s="6" t="s">
        <v>26</v>
      </c>
      <c r="D20" s="7">
        <v>7.5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71.489999999999995</v>
      </c>
      <c r="L20" s="7">
        <v>75.97</v>
      </c>
      <c r="M20" s="7">
        <v>70.5</v>
      </c>
      <c r="N20" s="7">
        <v>58.470000000000006</v>
      </c>
      <c r="O20" s="7">
        <v>52.07</v>
      </c>
      <c r="P20" s="7">
        <v>42.896014760147601</v>
      </c>
      <c r="Q20" s="7">
        <v>39.17173313638601</v>
      </c>
      <c r="R20" s="7">
        <v>33.183669092301805</v>
      </c>
      <c r="S20" s="7">
        <v>33.650164484726417</v>
      </c>
      <c r="T20" s="7">
        <v>0</v>
      </c>
      <c r="U20" s="7">
        <v>0</v>
      </c>
      <c r="V20" s="7">
        <v>0</v>
      </c>
      <c r="W20" s="7">
        <v>0</v>
      </c>
      <c r="X20" s="7">
        <v>88.743123772102166</v>
      </c>
      <c r="Y20" s="7">
        <v>81.159479768786156</v>
      </c>
      <c r="Z20" s="7">
        <v>61.734717356310945</v>
      </c>
      <c r="AA20" s="8">
        <v>38.920000000000009</v>
      </c>
    </row>
    <row r="21" spans="1:27" x14ac:dyDescent="0.25">
      <c r="B21" s="69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12.688150498640072</v>
      </c>
      <c r="U21" s="7">
        <v>14.890130832969906</v>
      </c>
      <c r="V21" s="7">
        <v>18.574930343187223</v>
      </c>
      <c r="W21" s="7">
        <v>22.367500000000003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9"/>
      <c r="C22" s="6" t="s">
        <v>28</v>
      </c>
      <c r="D22" s="7">
        <v>0</v>
      </c>
      <c r="E22" s="7">
        <v>0.01</v>
      </c>
      <c r="F22" s="7">
        <v>0.01</v>
      </c>
      <c r="G22" s="7">
        <v>0.1</v>
      </c>
      <c r="H22" s="7">
        <v>0.5</v>
      </c>
      <c r="I22" s="7">
        <v>1.84</v>
      </c>
      <c r="J22" s="7">
        <v>1.54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70"/>
      <c r="C23" s="9" t="s">
        <v>29</v>
      </c>
      <c r="D23" s="10">
        <v>0</v>
      </c>
      <c r="E23" s="10">
        <v>0.03</v>
      </c>
      <c r="F23" s="10">
        <v>0.03</v>
      </c>
      <c r="G23" s="10">
        <v>0.3</v>
      </c>
      <c r="H23" s="10">
        <v>1.5</v>
      </c>
      <c r="I23" s="10">
        <v>5.51</v>
      </c>
      <c r="J23" s="10">
        <v>4.62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8" t="s">
        <v>46</v>
      </c>
      <c r="C24" s="6" t="s">
        <v>26</v>
      </c>
      <c r="D24" s="7">
        <v>49.770821727019509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84.45</v>
      </c>
      <c r="M24" s="7">
        <v>81.074444444444438</v>
      </c>
      <c r="N24" s="7">
        <v>79.56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100.76999999999998</v>
      </c>
      <c r="Z24" s="7">
        <v>101.42</v>
      </c>
      <c r="AA24" s="8">
        <v>0</v>
      </c>
    </row>
    <row r="25" spans="1:27" x14ac:dyDescent="0.25">
      <c r="B25" s="69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21.704780361757109</v>
      </c>
      <c r="P25" s="7">
        <v>20.60418848167539</v>
      </c>
      <c r="Q25" s="7">
        <v>19.308541522889346</v>
      </c>
      <c r="R25" s="7">
        <v>18.164246483590087</v>
      </c>
      <c r="S25" s="7">
        <v>18.046862745098039</v>
      </c>
      <c r="T25" s="7">
        <v>19.969886086248984</v>
      </c>
      <c r="U25" s="7">
        <v>19.74617469879518</v>
      </c>
      <c r="V25" s="7">
        <v>20.36917693912384</v>
      </c>
      <c r="W25" s="7">
        <v>26.79545073375262</v>
      </c>
      <c r="X25" s="7">
        <v>44.56</v>
      </c>
      <c r="Y25" s="7">
        <v>0</v>
      </c>
      <c r="Z25" s="7">
        <v>0</v>
      </c>
      <c r="AA25" s="8">
        <v>20.676655052264806</v>
      </c>
    </row>
    <row r="26" spans="1:27" x14ac:dyDescent="0.25">
      <c r="B26" s="69"/>
      <c r="C26" s="6" t="s">
        <v>28</v>
      </c>
      <c r="D26" s="7">
        <v>0</v>
      </c>
      <c r="E26" s="7">
        <v>11.06</v>
      </c>
      <c r="F26" s="7">
        <v>8.31</v>
      </c>
      <c r="G26" s="7">
        <v>9.8800000000000008</v>
      </c>
      <c r="H26" s="7">
        <v>15.07</v>
      </c>
      <c r="I26" s="7">
        <v>22.3</v>
      </c>
      <c r="J26" s="7">
        <v>28.85</v>
      </c>
      <c r="K26" s="7">
        <v>30.24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70"/>
      <c r="C27" s="9" t="s">
        <v>29</v>
      </c>
      <c r="D27" s="10">
        <v>0</v>
      </c>
      <c r="E27" s="10">
        <v>33.17</v>
      </c>
      <c r="F27" s="10">
        <v>24.93</v>
      </c>
      <c r="G27" s="10">
        <v>29.63</v>
      </c>
      <c r="H27" s="10">
        <v>45.2</v>
      </c>
      <c r="I27" s="10">
        <v>66.900000000000006</v>
      </c>
      <c r="J27" s="10">
        <v>86.55</v>
      </c>
      <c r="K27" s="10">
        <v>90.72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8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88.54</v>
      </c>
      <c r="M28" s="7">
        <v>88.54</v>
      </c>
      <c r="N28" s="7">
        <v>80.2</v>
      </c>
      <c r="O28" s="7">
        <v>80.64</v>
      </c>
      <c r="P28" s="7">
        <v>77.55</v>
      </c>
      <c r="Q28" s="7">
        <v>71.490000000000009</v>
      </c>
      <c r="R28" s="7">
        <v>65.235433693646186</v>
      </c>
      <c r="S28" s="7">
        <v>67.093578083715741</v>
      </c>
      <c r="T28" s="7">
        <v>70.359999999999985</v>
      </c>
      <c r="U28" s="7">
        <v>76.489143968871588</v>
      </c>
      <c r="V28" s="7">
        <v>88.539999999999992</v>
      </c>
      <c r="W28" s="7">
        <v>90.31996171249564</v>
      </c>
      <c r="X28" s="7">
        <v>90.76951096968682</v>
      </c>
      <c r="Y28" s="7">
        <v>88.54</v>
      </c>
      <c r="Z28" s="7">
        <v>90.041467304625215</v>
      </c>
      <c r="AA28" s="8">
        <v>84.732339791356196</v>
      </c>
    </row>
    <row r="29" spans="1:27" x14ac:dyDescent="0.25">
      <c r="B29" s="69"/>
      <c r="C29" s="6" t="s">
        <v>27</v>
      </c>
      <c r="D29" s="7">
        <v>31.029999999999998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9"/>
      <c r="C30" s="6" t="s">
        <v>28</v>
      </c>
      <c r="D30" s="7">
        <v>0</v>
      </c>
      <c r="E30" s="7">
        <v>29.37</v>
      </c>
      <c r="F30" s="7">
        <v>27.26</v>
      </c>
      <c r="G30" s="7">
        <v>25.8</v>
      </c>
      <c r="H30" s="7">
        <v>27.26</v>
      </c>
      <c r="I30" s="7">
        <v>29.6</v>
      </c>
      <c r="J30" s="7">
        <v>34.53</v>
      </c>
      <c r="K30" s="7">
        <v>41.97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70"/>
      <c r="C31" s="9" t="s">
        <v>29</v>
      </c>
      <c r="D31" s="10">
        <v>0</v>
      </c>
      <c r="E31" s="10">
        <v>88.1</v>
      </c>
      <c r="F31" s="10">
        <v>81.77</v>
      </c>
      <c r="G31" s="10">
        <v>77.400000000000006</v>
      </c>
      <c r="H31" s="10">
        <v>81.77</v>
      </c>
      <c r="I31" s="10">
        <v>88.79</v>
      </c>
      <c r="J31" s="10">
        <v>103.58</v>
      </c>
      <c r="K31" s="10">
        <v>125.91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8" t="s">
        <v>48</v>
      </c>
      <c r="C32" s="6" t="s">
        <v>26</v>
      </c>
      <c r="D32" s="7">
        <v>86.409005235602109</v>
      </c>
      <c r="E32" s="7">
        <v>74.965000000000003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88.510540540540532</v>
      </c>
      <c r="L32" s="7">
        <v>88.519363636363636</v>
      </c>
      <c r="M32" s="7">
        <v>88.863668419028059</v>
      </c>
      <c r="N32" s="7">
        <v>88.634460141271418</v>
      </c>
      <c r="O32" s="7">
        <v>84.279389312977102</v>
      </c>
      <c r="P32" s="7">
        <v>81.747021276595746</v>
      </c>
      <c r="Q32" s="7">
        <v>79.057751659788266</v>
      </c>
      <c r="R32" s="7">
        <v>74.201590909090896</v>
      </c>
      <c r="S32" s="7">
        <v>75.258715106184042</v>
      </c>
      <c r="T32" s="7">
        <v>76.80834710743801</v>
      </c>
      <c r="U32" s="7">
        <v>82.139571428571429</v>
      </c>
      <c r="V32" s="7">
        <v>88.5149090909091</v>
      </c>
      <c r="W32" s="7">
        <v>90.735005355230271</v>
      </c>
      <c r="X32" s="7">
        <v>89.696641340010373</v>
      </c>
      <c r="Y32" s="7">
        <v>88.938459502382216</v>
      </c>
      <c r="Z32" s="7">
        <v>89.583305347997666</v>
      </c>
      <c r="AA32" s="8">
        <v>88.930113626869414</v>
      </c>
    </row>
    <row r="33" spans="1:27" x14ac:dyDescent="0.25">
      <c r="B33" s="69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9"/>
      <c r="C34" s="6" t="s">
        <v>28</v>
      </c>
      <c r="D34" s="7">
        <v>0</v>
      </c>
      <c r="E34" s="7">
        <v>0</v>
      </c>
      <c r="F34" s="7">
        <v>28.38</v>
      </c>
      <c r="G34" s="7">
        <v>25.22</v>
      </c>
      <c r="H34" s="7">
        <v>27.91</v>
      </c>
      <c r="I34" s="7">
        <v>30</v>
      </c>
      <c r="J34" s="7">
        <v>35.42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70"/>
      <c r="C35" s="9" t="s">
        <v>29</v>
      </c>
      <c r="D35" s="10">
        <v>0</v>
      </c>
      <c r="E35" s="10">
        <v>0</v>
      </c>
      <c r="F35" s="10">
        <v>85.13</v>
      </c>
      <c r="G35" s="10">
        <v>75.66</v>
      </c>
      <c r="H35" s="10">
        <v>83.72</v>
      </c>
      <c r="I35" s="10">
        <v>90</v>
      </c>
      <c r="J35" s="10">
        <v>106.26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8" t="s">
        <v>49</v>
      </c>
      <c r="C36" s="6" t="s">
        <v>26</v>
      </c>
      <c r="D36" s="7">
        <v>82.947665853117371</v>
      </c>
      <c r="E36" s="7">
        <v>78.484999999999999</v>
      </c>
      <c r="F36" s="7">
        <v>0</v>
      </c>
      <c r="G36" s="7">
        <v>0</v>
      </c>
      <c r="H36" s="7">
        <v>0</v>
      </c>
      <c r="I36" s="7">
        <v>0</v>
      </c>
      <c r="J36" s="7">
        <v>86.935294117647061</v>
      </c>
      <c r="K36" s="7">
        <v>88.508461538461546</v>
      </c>
      <c r="L36" s="7">
        <v>88.515909090909091</v>
      </c>
      <c r="M36" s="7">
        <v>84.557157894736847</v>
      </c>
      <c r="N36" s="7">
        <v>76.172288945738515</v>
      </c>
      <c r="O36" s="7">
        <v>73.712305479272914</v>
      </c>
      <c r="P36" s="7">
        <v>71.415356200527697</v>
      </c>
      <c r="Q36" s="7">
        <v>69.049564633163129</v>
      </c>
      <c r="R36" s="7">
        <v>67.201599490878223</v>
      </c>
      <c r="S36" s="7">
        <v>67.967010309278351</v>
      </c>
      <c r="T36" s="7">
        <v>72.873571428571424</v>
      </c>
      <c r="U36" s="7">
        <v>0</v>
      </c>
      <c r="V36" s="7">
        <v>0</v>
      </c>
      <c r="W36" s="7">
        <v>93.214755639097746</v>
      </c>
      <c r="X36" s="7">
        <v>89.716392694063927</v>
      </c>
      <c r="Y36" s="7">
        <v>88.839108031272204</v>
      </c>
      <c r="Z36" s="7">
        <v>89.519508019462975</v>
      </c>
      <c r="AA36" s="8">
        <v>86.367796304641729</v>
      </c>
    </row>
    <row r="37" spans="1:27" x14ac:dyDescent="0.25">
      <c r="B37" s="69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30.39</v>
      </c>
      <c r="V37" s="7">
        <v>34.6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9"/>
      <c r="C38" s="6" t="s">
        <v>28</v>
      </c>
      <c r="D38" s="7">
        <v>0</v>
      </c>
      <c r="E38" s="7">
        <v>0</v>
      </c>
      <c r="F38" s="7">
        <v>27.28</v>
      </c>
      <c r="G38" s="7">
        <v>27.13</v>
      </c>
      <c r="H38" s="7">
        <v>27.93</v>
      </c>
      <c r="I38" s="7">
        <v>31.84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70"/>
      <c r="C39" s="9" t="s">
        <v>29</v>
      </c>
      <c r="D39" s="10">
        <v>0</v>
      </c>
      <c r="E39" s="10">
        <v>0</v>
      </c>
      <c r="F39" s="10">
        <v>81.83</v>
      </c>
      <c r="G39" s="10">
        <v>81.38</v>
      </c>
      <c r="H39" s="10">
        <v>83.79</v>
      </c>
      <c r="I39" s="10">
        <v>95.52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8" t="s">
        <v>50</v>
      </c>
      <c r="C40" s="6" t="s">
        <v>26</v>
      </c>
      <c r="D40" s="7">
        <v>83.795406070549632</v>
      </c>
      <c r="E40" s="7">
        <v>77.957045454545451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82.471000000000004</v>
      </c>
      <c r="M40" s="7">
        <v>82.828717639975906</v>
      </c>
      <c r="N40" s="7">
        <v>76.921463414634147</v>
      </c>
      <c r="O40" s="7">
        <v>75.313400000000001</v>
      </c>
      <c r="P40" s="7">
        <v>72.243333333333325</v>
      </c>
      <c r="Q40" s="7">
        <v>0</v>
      </c>
      <c r="R40" s="7">
        <v>66.903164855928196</v>
      </c>
      <c r="S40" s="7">
        <v>65.608999999999995</v>
      </c>
      <c r="T40" s="7">
        <v>68.463636363636354</v>
      </c>
      <c r="U40" s="7">
        <v>0</v>
      </c>
      <c r="V40" s="7">
        <v>0</v>
      </c>
      <c r="W40" s="7">
        <v>90.31226295828067</v>
      </c>
      <c r="X40" s="7">
        <v>88.520538461538465</v>
      </c>
      <c r="Y40" s="7">
        <v>79.264252873563223</v>
      </c>
      <c r="Z40" s="7">
        <v>71.984078834618671</v>
      </c>
      <c r="AA40" s="8">
        <v>66.002786885245897</v>
      </c>
    </row>
    <row r="41" spans="1:27" x14ac:dyDescent="0.25">
      <c r="B41" s="69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26.25</v>
      </c>
      <c r="R41" s="7">
        <v>0</v>
      </c>
      <c r="S41" s="7">
        <v>0</v>
      </c>
      <c r="T41" s="7">
        <v>0</v>
      </c>
      <c r="U41" s="7">
        <v>21.824197530864197</v>
      </c>
      <c r="V41" s="7">
        <v>20.971218192746949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9"/>
      <c r="C42" s="6" t="s">
        <v>28</v>
      </c>
      <c r="D42" s="7">
        <v>0</v>
      </c>
      <c r="E42" s="7">
        <v>0</v>
      </c>
      <c r="F42" s="7">
        <v>28.67</v>
      </c>
      <c r="G42" s="7">
        <v>27.78</v>
      </c>
      <c r="H42" s="7">
        <v>27.78</v>
      </c>
      <c r="I42" s="7">
        <v>27.99</v>
      </c>
      <c r="J42" s="7">
        <v>28.44</v>
      </c>
      <c r="K42" s="7">
        <v>30.59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70"/>
      <c r="C43" s="9" t="s">
        <v>29</v>
      </c>
      <c r="D43" s="10">
        <v>0</v>
      </c>
      <c r="E43" s="10">
        <v>0</v>
      </c>
      <c r="F43" s="10">
        <v>86.01</v>
      </c>
      <c r="G43" s="10">
        <v>83.34</v>
      </c>
      <c r="H43" s="10">
        <v>83.33</v>
      </c>
      <c r="I43" s="10">
        <v>83.97</v>
      </c>
      <c r="J43" s="10">
        <v>85.32</v>
      </c>
      <c r="K43" s="10">
        <v>91.77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8" t="s">
        <v>51</v>
      </c>
      <c r="C44" s="6" t="s">
        <v>26</v>
      </c>
      <c r="D44" s="7">
        <v>65.60499999999999</v>
      </c>
      <c r="E44" s="7">
        <v>60.210000000000008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57.144622741764088</v>
      </c>
      <c r="M44" s="7">
        <v>59.14537755822159</v>
      </c>
      <c r="N44" s="7">
        <v>56.261326609775018</v>
      </c>
      <c r="O44" s="7">
        <v>54.563428571428581</v>
      </c>
      <c r="P44" s="7">
        <v>60.15</v>
      </c>
      <c r="Q44" s="7">
        <v>50.676422113149052</v>
      </c>
      <c r="R44" s="7">
        <v>47.410520231213873</v>
      </c>
      <c r="S44" s="7">
        <v>49.493400000000001</v>
      </c>
      <c r="T44" s="7">
        <v>54.823214285714286</v>
      </c>
      <c r="U44" s="7">
        <v>0</v>
      </c>
      <c r="V44" s="7">
        <v>82.97</v>
      </c>
      <c r="W44" s="7">
        <v>90.928826257581164</v>
      </c>
      <c r="X44" s="7">
        <v>91.187071399757983</v>
      </c>
      <c r="Y44" s="7">
        <v>84.69611940298509</v>
      </c>
      <c r="Z44" s="7">
        <v>76.224293850982207</v>
      </c>
      <c r="AA44" s="8">
        <v>70.177368421052634</v>
      </c>
    </row>
    <row r="45" spans="1:27" x14ac:dyDescent="0.25">
      <c r="B45" s="69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24.619999999999997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9"/>
      <c r="C46" s="6" t="s">
        <v>28</v>
      </c>
      <c r="D46" s="7">
        <v>0</v>
      </c>
      <c r="E46" s="7">
        <v>0</v>
      </c>
      <c r="F46" s="7">
        <v>22.01</v>
      </c>
      <c r="G46" s="7">
        <v>21.24</v>
      </c>
      <c r="H46" s="7">
        <v>21.01</v>
      </c>
      <c r="I46" s="7">
        <v>20.96</v>
      </c>
      <c r="J46" s="7">
        <v>20.51</v>
      </c>
      <c r="K46" s="7">
        <v>20.62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70"/>
      <c r="C47" s="9" t="s">
        <v>29</v>
      </c>
      <c r="D47" s="10">
        <v>0</v>
      </c>
      <c r="E47" s="10">
        <v>0</v>
      </c>
      <c r="F47" s="10">
        <v>66.02</v>
      </c>
      <c r="G47" s="10">
        <v>63.71</v>
      </c>
      <c r="H47" s="10">
        <v>63.02</v>
      </c>
      <c r="I47" s="10">
        <v>62.87</v>
      </c>
      <c r="J47" s="10">
        <v>61.52</v>
      </c>
      <c r="K47" s="10">
        <v>61.85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8" t="s">
        <v>52</v>
      </c>
      <c r="C48" s="6" t="s">
        <v>26</v>
      </c>
      <c r="D48" s="7">
        <v>71.873076923076923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102.25000000000001</v>
      </c>
      <c r="N48" s="7">
        <v>102.25</v>
      </c>
      <c r="O48" s="7">
        <v>102.25</v>
      </c>
      <c r="P48" s="7">
        <v>102</v>
      </c>
      <c r="Q48" s="7">
        <v>94.949999999999989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91.16935483870968</v>
      </c>
      <c r="Y48" s="7">
        <v>0</v>
      </c>
      <c r="Z48" s="7">
        <v>102.25</v>
      </c>
      <c r="AA48" s="8">
        <v>0</v>
      </c>
    </row>
    <row r="49" spans="1:27" x14ac:dyDescent="0.25">
      <c r="B49" s="69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31.350000000000005</v>
      </c>
      <c r="S49" s="7">
        <v>22.0986859433152</v>
      </c>
      <c r="T49" s="7">
        <v>32</v>
      </c>
      <c r="U49" s="7">
        <v>33.659999999999997</v>
      </c>
      <c r="V49" s="7">
        <v>36.499999999999993</v>
      </c>
      <c r="W49" s="7">
        <v>26.686347656249996</v>
      </c>
      <c r="X49" s="7">
        <v>0</v>
      </c>
      <c r="Y49" s="7">
        <v>37.5</v>
      </c>
      <c r="Z49" s="7">
        <v>0</v>
      </c>
      <c r="AA49" s="8">
        <v>18.59</v>
      </c>
    </row>
    <row r="50" spans="1:27" x14ac:dyDescent="0.25">
      <c r="B50" s="69"/>
      <c r="C50" s="6" t="s">
        <v>28</v>
      </c>
      <c r="D50" s="7">
        <v>0</v>
      </c>
      <c r="E50" s="7">
        <v>25.3</v>
      </c>
      <c r="F50" s="7">
        <v>25.01</v>
      </c>
      <c r="G50" s="7">
        <v>25.01</v>
      </c>
      <c r="H50" s="7">
        <v>25.65</v>
      </c>
      <c r="I50" s="7">
        <v>28.23</v>
      </c>
      <c r="J50" s="7">
        <v>33.75</v>
      </c>
      <c r="K50" s="7">
        <v>39.700000000000003</v>
      </c>
      <c r="L50" s="7">
        <v>42.15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70"/>
      <c r="C51" s="9" t="s">
        <v>29</v>
      </c>
      <c r="D51" s="10">
        <v>0</v>
      </c>
      <c r="E51" s="10">
        <v>75.900000000000006</v>
      </c>
      <c r="F51" s="10">
        <v>75.02</v>
      </c>
      <c r="G51" s="10">
        <v>75.02</v>
      </c>
      <c r="H51" s="10">
        <v>76.95</v>
      </c>
      <c r="I51" s="10">
        <v>84.69</v>
      </c>
      <c r="J51" s="10">
        <v>101.25</v>
      </c>
      <c r="K51" s="10">
        <v>119.1</v>
      </c>
      <c r="L51" s="10">
        <v>126.45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8" t="s">
        <v>53</v>
      </c>
      <c r="C52" s="6" t="s">
        <v>26</v>
      </c>
      <c r="D52" s="7">
        <v>87.09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98.25</v>
      </c>
      <c r="S52" s="7">
        <v>96.45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9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25.416153846153847</v>
      </c>
      <c r="O53" s="7">
        <v>25.006000000000004</v>
      </c>
      <c r="P53" s="7">
        <v>23.295999999999999</v>
      </c>
      <c r="Q53" s="7">
        <v>23.702941176470588</v>
      </c>
      <c r="R53" s="7">
        <v>0</v>
      </c>
      <c r="S53" s="7">
        <v>0</v>
      </c>
      <c r="T53" s="7">
        <v>31.749999999999996</v>
      </c>
      <c r="U53" s="7">
        <v>31.500000000000004</v>
      </c>
      <c r="V53" s="7">
        <v>36.33</v>
      </c>
      <c r="W53" s="7">
        <v>30.988274629913228</v>
      </c>
      <c r="X53" s="7">
        <v>25.98</v>
      </c>
      <c r="Y53" s="7">
        <v>28.828452579034941</v>
      </c>
      <c r="Z53" s="7">
        <v>35.360000000000007</v>
      </c>
      <c r="AA53" s="8">
        <v>20.170780856423175</v>
      </c>
    </row>
    <row r="54" spans="1:27" x14ac:dyDescent="0.25">
      <c r="B54" s="69"/>
      <c r="C54" s="6" t="s">
        <v>28</v>
      </c>
      <c r="D54" s="7">
        <v>0</v>
      </c>
      <c r="E54" s="7">
        <v>27.47</v>
      </c>
      <c r="F54" s="7">
        <v>26.78</v>
      </c>
      <c r="G54" s="7">
        <v>26.6</v>
      </c>
      <c r="H54" s="7">
        <v>27.31</v>
      </c>
      <c r="I54" s="7">
        <v>29.81</v>
      </c>
      <c r="J54" s="7">
        <v>38.46</v>
      </c>
      <c r="K54" s="7">
        <v>44.72</v>
      </c>
      <c r="L54" s="7">
        <v>47.15</v>
      </c>
      <c r="M54" s="7">
        <v>45.78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70"/>
      <c r="C55" s="9" t="s">
        <v>29</v>
      </c>
      <c r="D55" s="10">
        <v>0</v>
      </c>
      <c r="E55" s="10">
        <v>82.4</v>
      </c>
      <c r="F55" s="10">
        <v>80.34</v>
      </c>
      <c r="G55" s="10">
        <v>79.8</v>
      </c>
      <c r="H55" s="10">
        <v>81.93</v>
      </c>
      <c r="I55" s="10">
        <v>89.43</v>
      </c>
      <c r="J55" s="10">
        <v>115.38</v>
      </c>
      <c r="K55" s="10">
        <v>134.16</v>
      </c>
      <c r="L55" s="10">
        <v>141.44</v>
      </c>
      <c r="M55" s="10">
        <v>137.33000000000001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8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89.254726890756302</v>
      </c>
      <c r="S56" s="7">
        <v>85.754285714285714</v>
      </c>
      <c r="T56" s="7">
        <v>85.625833333333333</v>
      </c>
      <c r="U56" s="7">
        <v>0</v>
      </c>
      <c r="V56" s="7">
        <v>93.296936114732745</v>
      </c>
      <c r="W56" s="7">
        <v>0</v>
      </c>
      <c r="X56" s="7">
        <v>89.226986471777337</v>
      </c>
      <c r="Y56" s="7">
        <v>88.646358990737781</v>
      </c>
      <c r="Z56" s="7">
        <v>90.459382151029757</v>
      </c>
      <c r="AA56" s="8">
        <v>84.756</v>
      </c>
    </row>
    <row r="57" spans="1:27" x14ac:dyDescent="0.25">
      <c r="B57" s="69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28.537142857142857</v>
      </c>
      <c r="N57" s="7">
        <v>25.247499999999999</v>
      </c>
      <c r="O57" s="7">
        <v>24.927272727272726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34.57</v>
      </c>
      <c r="V57" s="7">
        <v>0</v>
      </c>
      <c r="W57" s="7">
        <v>36.323698630136988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9"/>
      <c r="C58" s="6" t="s">
        <v>28</v>
      </c>
      <c r="D58" s="7">
        <v>29.51</v>
      </c>
      <c r="E58" s="7">
        <v>29.09</v>
      </c>
      <c r="F58" s="7">
        <v>28.76</v>
      </c>
      <c r="G58" s="7">
        <v>28.72</v>
      </c>
      <c r="H58" s="7">
        <v>29.51</v>
      </c>
      <c r="I58" s="7">
        <v>31.1</v>
      </c>
      <c r="J58" s="7">
        <v>40</v>
      </c>
      <c r="K58" s="7">
        <v>52.39</v>
      </c>
      <c r="L58" s="7">
        <v>54.34</v>
      </c>
      <c r="M58" s="7">
        <v>0</v>
      </c>
      <c r="N58" s="7">
        <v>0</v>
      </c>
      <c r="O58" s="7">
        <v>0</v>
      </c>
      <c r="P58" s="7">
        <v>39.68</v>
      </c>
      <c r="Q58" s="7">
        <v>37.590000000000003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70"/>
      <c r="C59" s="9" t="s">
        <v>29</v>
      </c>
      <c r="D59" s="10">
        <v>88.52</v>
      </c>
      <c r="E59" s="10">
        <v>87.26</v>
      </c>
      <c r="F59" s="10">
        <v>86.28</v>
      </c>
      <c r="G59" s="10">
        <v>86.16</v>
      </c>
      <c r="H59" s="10">
        <v>88.52</v>
      </c>
      <c r="I59" s="10">
        <v>93.29</v>
      </c>
      <c r="J59" s="10">
        <v>120</v>
      </c>
      <c r="K59" s="10">
        <v>157.16999999999999</v>
      </c>
      <c r="L59" s="10">
        <v>163.02000000000001</v>
      </c>
      <c r="M59" s="10">
        <v>0</v>
      </c>
      <c r="N59" s="10">
        <v>0</v>
      </c>
      <c r="O59" s="10">
        <v>0</v>
      </c>
      <c r="P59" s="10">
        <v>119.03</v>
      </c>
      <c r="Q59" s="10">
        <v>112.77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8" t="s">
        <v>55</v>
      </c>
      <c r="C60" s="6" t="s">
        <v>26</v>
      </c>
      <c r="D60" s="7">
        <v>83.910277777777779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88.507903225806444</v>
      </c>
      <c r="N60" s="7">
        <v>88.504999999999995</v>
      </c>
      <c r="O60" s="7">
        <v>88.5</v>
      </c>
      <c r="P60" s="7">
        <v>89.715815861440305</v>
      </c>
      <c r="Q60" s="7">
        <v>88.857142857142861</v>
      </c>
      <c r="R60" s="7">
        <v>88.51</v>
      </c>
      <c r="S60" s="7">
        <v>102.25</v>
      </c>
      <c r="T60" s="7">
        <v>102.25</v>
      </c>
      <c r="U60" s="7">
        <v>102.25</v>
      </c>
      <c r="V60" s="7">
        <v>92.570535399788668</v>
      </c>
      <c r="W60" s="7">
        <v>102.25</v>
      </c>
      <c r="X60" s="7">
        <v>90.902899824253069</v>
      </c>
      <c r="Y60" s="7">
        <v>88.507450980392164</v>
      </c>
      <c r="Z60" s="7">
        <v>102.25</v>
      </c>
      <c r="AA60" s="8">
        <v>85.286718520692688</v>
      </c>
    </row>
    <row r="61" spans="1:27" x14ac:dyDescent="0.25">
      <c r="B61" s="69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9"/>
      <c r="C62" s="6" t="s">
        <v>28</v>
      </c>
      <c r="D62" s="7">
        <v>0</v>
      </c>
      <c r="E62" s="7">
        <v>30.92</v>
      </c>
      <c r="F62" s="7">
        <v>29.84</v>
      </c>
      <c r="G62" s="7">
        <v>29.58</v>
      </c>
      <c r="H62" s="7">
        <v>30.17</v>
      </c>
      <c r="I62" s="7">
        <v>31.83</v>
      </c>
      <c r="J62" s="7">
        <v>41.86</v>
      </c>
      <c r="K62" s="7">
        <v>55.39</v>
      </c>
      <c r="L62" s="7">
        <v>60.44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70"/>
      <c r="C63" s="9" t="s">
        <v>29</v>
      </c>
      <c r="D63" s="10">
        <v>0</v>
      </c>
      <c r="E63" s="10">
        <v>92.76</v>
      </c>
      <c r="F63" s="10">
        <v>89.51</v>
      </c>
      <c r="G63" s="10">
        <v>88.74</v>
      </c>
      <c r="H63" s="10">
        <v>90.51</v>
      </c>
      <c r="I63" s="10">
        <v>95.49</v>
      </c>
      <c r="J63" s="10">
        <v>125.57</v>
      </c>
      <c r="K63" s="10">
        <v>166.16</v>
      </c>
      <c r="L63" s="10">
        <v>181.31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8" t="s">
        <v>56</v>
      </c>
      <c r="C64" s="6" t="s">
        <v>26</v>
      </c>
      <c r="D64" s="7">
        <v>80.055994204998186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102.25</v>
      </c>
      <c r="P64" s="7">
        <v>94.025421424687323</v>
      </c>
      <c r="Q64" s="7">
        <v>85.7</v>
      </c>
      <c r="R64" s="7">
        <v>85.523615819209027</v>
      </c>
      <c r="S64" s="7">
        <v>85.391105527638189</v>
      </c>
      <c r="T64" s="7">
        <v>84.517272727272726</v>
      </c>
      <c r="U64" s="7">
        <v>89.210319675821708</v>
      </c>
      <c r="V64" s="7">
        <v>88.618904330562103</v>
      </c>
      <c r="W64" s="7">
        <v>88.508375000000001</v>
      </c>
      <c r="X64" s="7">
        <v>89.581019477828434</v>
      </c>
      <c r="Y64" s="7">
        <v>88.509647058823532</v>
      </c>
      <c r="Z64" s="7">
        <v>89.820886075949375</v>
      </c>
      <c r="AA64" s="8">
        <v>81.379704488430448</v>
      </c>
    </row>
    <row r="65" spans="1:27" x14ac:dyDescent="0.25">
      <c r="B65" s="69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29.961642142436727</v>
      </c>
      <c r="N65" s="7">
        <v>24.791609353507567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9"/>
      <c r="C66" s="6" t="s">
        <v>28</v>
      </c>
      <c r="D66" s="7">
        <v>0</v>
      </c>
      <c r="E66" s="7">
        <v>29.15</v>
      </c>
      <c r="F66" s="7">
        <v>28.13</v>
      </c>
      <c r="G66" s="7">
        <v>27.85</v>
      </c>
      <c r="H66" s="7">
        <v>29.15</v>
      </c>
      <c r="I66" s="7">
        <v>31.29</v>
      </c>
      <c r="J66" s="7">
        <v>37.840000000000003</v>
      </c>
      <c r="K66" s="7">
        <v>49.72</v>
      </c>
      <c r="L66" s="7">
        <v>51.92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70"/>
      <c r="C67" s="9" t="s">
        <v>29</v>
      </c>
      <c r="D67" s="10">
        <v>0</v>
      </c>
      <c r="E67" s="10">
        <v>87.45</v>
      </c>
      <c r="F67" s="10">
        <v>84.39</v>
      </c>
      <c r="G67" s="10">
        <v>83.55</v>
      </c>
      <c r="H67" s="10">
        <v>87.45</v>
      </c>
      <c r="I67" s="10">
        <v>93.86</v>
      </c>
      <c r="J67" s="10">
        <v>113.51</v>
      </c>
      <c r="K67" s="10">
        <v>149.15</v>
      </c>
      <c r="L67" s="10">
        <v>155.75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8" t="s">
        <v>57</v>
      </c>
      <c r="C68" s="6" t="s">
        <v>26</v>
      </c>
      <c r="D68" s="7">
        <v>83.989578059071732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88.445878061490362</v>
      </c>
      <c r="N68" s="7">
        <v>82.216449348044122</v>
      </c>
      <c r="O68" s="7">
        <v>79.790453190220646</v>
      </c>
      <c r="P68" s="7">
        <v>77.814540705267746</v>
      </c>
      <c r="Q68" s="7">
        <v>73.475791962174952</v>
      </c>
      <c r="R68" s="7">
        <v>72.294807674820404</v>
      </c>
      <c r="S68" s="7">
        <v>71.785073631564316</v>
      </c>
      <c r="T68" s="7">
        <v>71.78019592857639</v>
      </c>
      <c r="U68" s="7">
        <v>74.068714285714293</v>
      </c>
      <c r="V68" s="7">
        <v>84.688714285714283</v>
      </c>
      <c r="W68" s="7">
        <v>88.50684274315725</v>
      </c>
      <c r="X68" s="7">
        <v>88.955029013539644</v>
      </c>
      <c r="Y68" s="7">
        <v>88.497968749999984</v>
      </c>
      <c r="Z68" s="7">
        <v>88.162544447009921</v>
      </c>
      <c r="AA68" s="8">
        <v>81.505276595744689</v>
      </c>
    </row>
    <row r="69" spans="1:27" x14ac:dyDescent="0.25">
      <c r="B69" s="69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9"/>
      <c r="C70" s="6" t="s">
        <v>28</v>
      </c>
      <c r="D70" s="7">
        <v>0</v>
      </c>
      <c r="E70" s="7">
        <v>29.15</v>
      </c>
      <c r="F70" s="7">
        <v>28.51</v>
      </c>
      <c r="G70" s="7">
        <v>28.38</v>
      </c>
      <c r="H70" s="7">
        <v>28.46</v>
      </c>
      <c r="I70" s="7">
        <v>28.71</v>
      </c>
      <c r="J70" s="7">
        <v>29.45</v>
      </c>
      <c r="K70" s="7">
        <v>31.6</v>
      </c>
      <c r="L70" s="7">
        <v>32.909999999999997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70"/>
      <c r="C71" s="9" t="s">
        <v>29</v>
      </c>
      <c r="D71" s="10">
        <v>0</v>
      </c>
      <c r="E71" s="10">
        <v>87.45</v>
      </c>
      <c r="F71" s="10">
        <v>85.52</v>
      </c>
      <c r="G71" s="10">
        <v>85.14</v>
      </c>
      <c r="H71" s="10">
        <v>85.38</v>
      </c>
      <c r="I71" s="10">
        <v>86.13</v>
      </c>
      <c r="J71" s="10">
        <v>88.35</v>
      </c>
      <c r="K71" s="10">
        <v>94.79</v>
      </c>
      <c r="L71" s="10">
        <v>98.73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8" t="s">
        <v>58</v>
      </c>
      <c r="C72" s="6" t="s">
        <v>26</v>
      </c>
      <c r="D72" s="7">
        <v>86.768710076751674</v>
      </c>
      <c r="E72" s="7">
        <v>78.232833333333332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86.655454545454546</v>
      </c>
      <c r="M72" s="7">
        <v>88.518083333333337</v>
      </c>
      <c r="N72" s="7">
        <v>86.553610315186233</v>
      </c>
      <c r="O72" s="7">
        <v>88.791314672231422</v>
      </c>
      <c r="P72" s="7">
        <v>82.136750777739366</v>
      </c>
      <c r="Q72" s="7">
        <v>75.931874787342636</v>
      </c>
      <c r="R72" s="7">
        <v>72.827643934565529</v>
      </c>
      <c r="S72" s="7">
        <v>74.057272727272732</v>
      </c>
      <c r="T72" s="7">
        <v>77.54661016949153</v>
      </c>
      <c r="U72" s="7">
        <v>82.115664798045145</v>
      </c>
      <c r="V72" s="7">
        <v>89.1375673249551</v>
      </c>
      <c r="W72" s="7">
        <v>90.294355540093932</v>
      </c>
      <c r="X72" s="7">
        <v>89.34144799241227</v>
      </c>
      <c r="Y72" s="7">
        <v>88.819087063799785</v>
      </c>
      <c r="Z72" s="7">
        <v>88.512142857142848</v>
      </c>
      <c r="AA72" s="8">
        <v>88.401685393258433</v>
      </c>
    </row>
    <row r="73" spans="1:27" x14ac:dyDescent="0.25">
      <c r="B73" s="69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9"/>
      <c r="C74" s="6" t="s">
        <v>28</v>
      </c>
      <c r="D74" s="7">
        <v>0</v>
      </c>
      <c r="E74" s="7">
        <v>0</v>
      </c>
      <c r="F74" s="7">
        <v>29.5</v>
      </c>
      <c r="G74" s="7">
        <v>29.13</v>
      </c>
      <c r="H74" s="7">
        <v>28.85</v>
      </c>
      <c r="I74" s="7">
        <v>29.25</v>
      </c>
      <c r="J74" s="7">
        <v>29.78</v>
      </c>
      <c r="K74" s="7">
        <v>30.99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70"/>
      <c r="C75" s="9" t="s">
        <v>29</v>
      </c>
      <c r="D75" s="10">
        <v>0</v>
      </c>
      <c r="E75" s="10">
        <v>0</v>
      </c>
      <c r="F75" s="10">
        <v>88.5</v>
      </c>
      <c r="G75" s="10">
        <v>87.38</v>
      </c>
      <c r="H75" s="10">
        <v>86.54</v>
      </c>
      <c r="I75" s="10">
        <v>87.75</v>
      </c>
      <c r="J75" s="10">
        <v>89.33</v>
      </c>
      <c r="K75" s="10">
        <v>92.96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8" t="s">
        <v>59</v>
      </c>
      <c r="C76" s="6" t="s">
        <v>26</v>
      </c>
      <c r="D76" s="7">
        <v>83.85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88.513617021276588</v>
      </c>
      <c r="M76" s="7">
        <v>88.511194029850756</v>
      </c>
      <c r="N76" s="7">
        <v>88.51</v>
      </c>
      <c r="O76" s="7">
        <v>88.51584905660377</v>
      </c>
      <c r="P76" s="7">
        <v>88.518375000000006</v>
      </c>
      <c r="Q76" s="7">
        <v>88.518375000000006</v>
      </c>
      <c r="R76" s="7">
        <v>89.295676723411432</v>
      </c>
      <c r="S76" s="7">
        <v>88.527286821705431</v>
      </c>
      <c r="T76" s="7">
        <v>88.826493601760546</v>
      </c>
      <c r="U76" s="7">
        <v>88.52139784946236</v>
      </c>
      <c r="V76" s="7">
        <v>89.086069502696219</v>
      </c>
      <c r="W76" s="7">
        <v>88.945669239827282</v>
      </c>
      <c r="X76" s="7">
        <v>88.63049807954404</v>
      </c>
      <c r="Y76" s="7">
        <v>88.503399999999999</v>
      </c>
      <c r="Z76" s="7">
        <v>90.209585904837738</v>
      </c>
      <c r="AA76" s="8">
        <v>86.954231041814324</v>
      </c>
    </row>
    <row r="77" spans="1:27" x14ac:dyDescent="0.25">
      <c r="B77" s="69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9"/>
      <c r="C78" s="6" t="s">
        <v>28</v>
      </c>
      <c r="D78" s="7">
        <v>0</v>
      </c>
      <c r="E78" s="7">
        <v>30.81</v>
      </c>
      <c r="F78" s="7">
        <v>29.33</v>
      </c>
      <c r="G78" s="7">
        <v>29.42</v>
      </c>
      <c r="H78" s="7">
        <v>30.53</v>
      </c>
      <c r="I78" s="7">
        <v>33.6</v>
      </c>
      <c r="J78" s="7">
        <v>40.5</v>
      </c>
      <c r="K78" s="7">
        <v>54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70"/>
      <c r="C79" s="9" t="s">
        <v>29</v>
      </c>
      <c r="D79" s="10">
        <v>0</v>
      </c>
      <c r="E79" s="10">
        <v>92.43</v>
      </c>
      <c r="F79" s="10">
        <v>87.98</v>
      </c>
      <c r="G79" s="10">
        <v>88.26</v>
      </c>
      <c r="H79" s="10">
        <v>91.59</v>
      </c>
      <c r="I79" s="10">
        <v>100.8</v>
      </c>
      <c r="J79" s="10">
        <v>121.49</v>
      </c>
      <c r="K79" s="10">
        <v>162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8" t="s">
        <v>60</v>
      </c>
      <c r="C80" s="6" t="s">
        <v>26</v>
      </c>
      <c r="D80" s="7">
        <v>87.051041666666663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90.187015706806264</v>
      </c>
      <c r="S80" s="7">
        <v>89.465479860765782</v>
      </c>
      <c r="T80" s="7">
        <v>89.375357483317444</v>
      </c>
      <c r="U80" s="7">
        <v>92.663953488372087</v>
      </c>
      <c r="V80" s="7">
        <v>88.51</v>
      </c>
      <c r="W80" s="7">
        <v>102.25</v>
      </c>
      <c r="X80" s="7">
        <v>90.090834083408339</v>
      </c>
      <c r="Y80" s="7">
        <v>88.626176729007156</v>
      </c>
      <c r="Z80" s="7">
        <v>88.917745066321601</v>
      </c>
      <c r="AA80" s="8">
        <v>89.080633665932353</v>
      </c>
    </row>
    <row r="81" spans="1:27" x14ac:dyDescent="0.25">
      <c r="B81" s="69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9"/>
      <c r="C82" s="6" t="s">
        <v>28</v>
      </c>
      <c r="D82" s="7">
        <v>0</v>
      </c>
      <c r="E82" s="7">
        <v>32.619999999999997</v>
      </c>
      <c r="F82" s="7">
        <v>31.75</v>
      </c>
      <c r="G82" s="7">
        <v>31.53</v>
      </c>
      <c r="H82" s="7">
        <v>33</v>
      </c>
      <c r="I82" s="7">
        <v>34.799999999999997</v>
      </c>
      <c r="J82" s="7">
        <v>44.25</v>
      </c>
      <c r="K82" s="7">
        <v>53.69</v>
      </c>
      <c r="L82" s="7">
        <v>57</v>
      </c>
      <c r="M82" s="7">
        <v>46.51</v>
      </c>
      <c r="N82" s="7">
        <v>40.619999999999997</v>
      </c>
      <c r="O82" s="7">
        <v>38.99</v>
      </c>
      <c r="P82" s="7">
        <v>39.49</v>
      </c>
      <c r="Q82" s="7">
        <v>35.1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70"/>
      <c r="C83" s="9" t="s">
        <v>29</v>
      </c>
      <c r="D83" s="10">
        <v>0</v>
      </c>
      <c r="E83" s="10">
        <v>97.86</v>
      </c>
      <c r="F83" s="10">
        <v>95.25</v>
      </c>
      <c r="G83" s="10">
        <v>94.58</v>
      </c>
      <c r="H83" s="10">
        <v>99</v>
      </c>
      <c r="I83" s="10">
        <v>104.4</v>
      </c>
      <c r="J83" s="10">
        <v>132.75</v>
      </c>
      <c r="K83" s="10">
        <v>161.07</v>
      </c>
      <c r="L83" s="10">
        <v>171</v>
      </c>
      <c r="M83" s="10">
        <v>139.52000000000001</v>
      </c>
      <c r="N83" s="10">
        <v>121.85</v>
      </c>
      <c r="O83" s="10">
        <v>116.96</v>
      </c>
      <c r="P83" s="10">
        <v>118.46</v>
      </c>
      <c r="Q83" s="10">
        <v>105.3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8" t="s">
        <v>61</v>
      </c>
      <c r="C84" s="6" t="s">
        <v>26</v>
      </c>
      <c r="D84" s="7">
        <v>88.774903225806455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91.006349547998298</v>
      </c>
      <c r="Y84" s="7">
        <v>88.503409090909088</v>
      </c>
      <c r="Z84" s="7">
        <v>88.515000000000001</v>
      </c>
      <c r="AA84" s="8">
        <v>88.01567379111718</v>
      </c>
    </row>
    <row r="85" spans="1:27" x14ac:dyDescent="0.25">
      <c r="B85" s="69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37.96</v>
      </c>
      <c r="N85" s="7">
        <v>32.97</v>
      </c>
      <c r="O85" s="7">
        <v>31.589999999999996</v>
      </c>
      <c r="P85" s="7">
        <v>26.859716599190282</v>
      </c>
      <c r="Q85" s="7">
        <v>23.02929260450161</v>
      </c>
      <c r="R85" s="7">
        <v>18.309999999999999</v>
      </c>
      <c r="S85" s="7">
        <v>18.61</v>
      </c>
      <c r="T85" s="7">
        <v>24.377741935483872</v>
      </c>
      <c r="U85" s="7">
        <v>27.003739612188365</v>
      </c>
      <c r="V85" s="7">
        <v>28.980716253443525</v>
      </c>
      <c r="W85" s="7">
        <v>37.989148580968283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9"/>
      <c r="C86" s="6" t="s">
        <v>28</v>
      </c>
      <c r="D86" s="7">
        <v>0</v>
      </c>
      <c r="E86" s="7">
        <v>32.57</v>
      </c>
      <c r="F86" s="7">
        <v>31.94</v>
      </c>
      <c r="G86" s="7">
        <v>31.91</v>
      </c>
      <c r="H86" s="7">
        <v>32.4</v>
      </c>
      <c r="I86" s="7">
        <v>34.409999999999997</v>
      </c>
      <c r="J86" s="7">
        <v>40.630000000000003</v>
      </c>
      <c r="K86" s="7">
        <v>45.08</v>
      </c>
      <c r="L86" s="7">
        <v>43.62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70"/>
      <c r="C87" s="9" t="s">
        <v>29</v>
      </c>
      <c r="D87" s="10">
        <v>0</v>
      </c>
      <c r="E87" s="10">
        <v>97.71</v>
      </c>
      <c r="F87" s="10">
        <v>95.81</v>
      </c>
      <c r="G87" s="10">
        <v>95.73</v>
      </c>
      <c r="H87" s="10">
        <v>97.2</v>
      </c>
      <c r="I87" s="10">
        <v>103.23</v>
      </c>
      <c r="J87" s="10">
        <v>121.88</v>
      </c>
      <c r="K87" s="10">
        <v>135.24</v>
      </c>
      <c r="L87" s="10">
        <v>130.86000000000001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8" t="s">
        <v>62</v>
      </c>
      <c r="C88" s="6" t="s">
        <v>26</v>
      </c>
      <c r="D88" s="7">
        <v>84.603333333333325</v>
      </c>
      <c r="E88" s="7">
        <v>91.83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83.048380257212372</v>
      </c>
      <c r="S88" s="7">
        <v>84.242052845528463</v>
      </c>
      <c r="T88" s="7">
        <v>84.871200807265382</v>
      </c>
      <c r="U88" s="7">
        <v>90.787578288100207</v>
      </c>
      <c r="V88" s="7">
        <v>91.148322215484129</v>
      </c>
      <c r="W88" s="7">
        <v>90.521727508782661</v>
      </c>
      <c r="X88" s="7">
        <v>89.694996729888828</v>
      </c>
      <c r="Y88" s="7">
        <v>88.538142857142859</v>
      </c>
      <c r="Z88" s="7">
        <v>88.537968750000005</v>
      </c>
      <c r="AA88" s="8">
        <v>86.777118644067798</v>
      </c>
    </row>
    <row r="89" spans="1:27" x14ac:dyDescent="0.25">
      <c r="B89" s="69"/>
      <c r="C89" s="6" t="s">
        <v>27</v>
      </c>
      <c r="D89" s="7">
        <v>0</v>
      </c>
      <c r="E89" s="7">
        <v>0</v>
      </c>
      <c r="F89" s="7">
        <v>29.749999999999996</v>
      </c>
      <c r="G89" s="7">
        <v>29.43</v>
      </c>
      <c r="H89" s="7">
        <v>30.33</v>
      </c>
      <c r="I89" s="7">
        <v>32.619999999999997</v>
      </c>
      <c r="J89" s="7">
        <v>27.007894736842104</v>
      </c>
      <c r="K89" s="7">
        <v>25.077669902912625</v>
      </c>
      <c r="L89" s="7">
        <v>43.73</v>
      </c>
      <c r="M89" s="7">
        <v>25.057777777777776</v>
      </c>
      <c r="N89" s="7">
        <v>22.75</v>
      </c>
      <c r="O89" s="7">
        <v>21.03</v>
      </c>
      <c r="P89" s="7">
        <v>23.008432601880877</v>
      </c>
      <c r="Q89" s="7">
        <v>19.690000000000001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9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70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8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88.44</v>
      </c>
      <c r="I92" s="7">
        <v>0</v>
      </c>
      <c r="J92" s="7">
        <v>0</v>
      </c>
      <c r="K92" s="7">
        <v>88.514782608695654</v>
      </c>
      <c r="L92" s="7">
        <v>88.520476190476188</v>
      </c>
      <c r="M92" s="7">
        <v>84.396699999999996</v>
      </c>
      <c r="N92" s="7">
        <v>75.515974025974018</v>
      </c>
      <c r="O92" s="7">
        <v>77.005691699604739</v>
      </c>
      <c r="P92" s="7">
        <v>75.219770088777594</v>
      </c>
      <c r="Q92" s="7">
        <v>72.237265469061867</v>
      </c>
      <c r="R92" s="7">
        <v>75.116431784107931</v>
      </c>
      <c r="S92" s="7">
        <v>74.059610389610398</v>
      </c>
      <c r="T92" s="7">
        <v>77.189655172413794</v>
      </c>
      <c r="U92" s="7">
        <v>84.998405985686404</v>
      </c>
      <c r="V92" s="7">
        <v>90.480505569837192</v>
      </c>
      <c r="W92" s="7">
        <v>102.25</v>
      </c>
      <c r="X92" s="7">
        <v>91.358615221987307</v>
      </c>
      <c r="Y92" s="7">
        <v>0</v>
      </c>
      <c r="Z92" s="7">
        <v>90.322916666666671</v>
      </c>
      <c r="AA92" s="8">
        <v>87.650507196710095</v>
      </c>
    </row>
    <row r="93" spans="1:27" x14ac:dyDescent="0.25">
      <c r="B93" s="69"/>
      <c r="C93" s="6" t="s">
        <v>27</v>
      </c>
      <c r="D93" s="7">
        <v>30.85</v>
      </c>
      <c r="E93" s="7">
        <v>28.81</v>
      </c>
      <c r="F93" s="7">
        <v>28.2</v>
      </c>
      <c r="G93" s="7">
        <v>28.450000000000003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40.409999999999997</v>
      </c>
      <c r="Z93" s="7">
        <v>0</v>
      </c>
      <c r="AA93" s="8">
        <v>0</v>
      </c>
    </row>
    <row r="94" spans="1:27" x14ac:dyDescent="0.25">
      <c r="B94" s="69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33</v>
      </c>
      <c r="J94" s="7">
        <v>38.15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70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99</v>
      </c>
      <c r="J95" s="10">
        <v>114.45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8" t="s">
        <v>64</v>
      </c>
      <c r="C96" s="6" t="s">
        <v>26</v>
      </c>
      <c r="D96" s="7">
        <v>99.45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68.872160766961656</v>
      </c>
      <c r="S96" s="7">
        <v>62.442173913043483</v>
      </c>
      <c r="T96" s="7">
        <v>80.790000000000006</v>
      </c>
      <c r="U96" s="7">
        <v>85.79000000000002</v>
      </c>
      <c r="V96" s="7">
        <v>87.449827586206908</v>
      </c>
      <c r="W96" s="7">
        <v>102.25</v>
      </c>
      <c r="X96" s="7">
        <v>92.130523731587573</v>
      </c>
      <c r="Y96" s="7">
        <v>88.51</v>
      </c>
      <c r="Z96" s="7">
        <v>97.100000000000009</v>
      </c>
      <c r="AA96" s="8">
        <v>76.7</v>
      </c>
    </row>
    <row r="97" spans="1:27" x14ac:dyDescent="0.25">
      <c r="B97" s="69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30.95</v>
      </c>
      <c r="N97" s="7">
        <v>28.75</v>
      </c>
      <c r="O97" s="7">
        <v>28.84</v>
      </c>
      <c r="P97" s="7">
        <v>28.409999999999997</v>
      </c>
      <c r="Q97" s="7">
        <v>25.510000000000005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9"/>
      <c r="C98" s="6" t="s">
        <v>28</v>
      </c>
      <c r="D98" s="7">
        <v>0</v>
      </c>
      <c r="E98" s="7">
        <v>30.8</v>
      </c>
      <c r="F98" s="7">
        <v>29.74</v>
      </c>
      <c r="G98" s="7">
        <v>29.2</v>
      </c>
      <c r="H98" s="7">
        <v>28.9</v>
      </c>
      <c r="I98" s="7">
        <v>29.97</v>
      </c>
      <c r="J98" s="7">
        <v>30.97</v>
      </c>
      <c r="K98" s="7">
        <v>32.229999999999997</v>
      </c>
      <c r="L98" s="7">
        <v>32.82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70"/>
      <c r="C99" s="9" t="s">
        <v>29</v>
      </c>
      <c r="D99" s="10">
        <v>0</v>
      </c>
      <c r="E99" s="10">
        <v>92.39</v>
      </c>
      <c r="F99" s="10">
        <v>89.21</v>
      </c>
      <c r="G99" s="10">
        <v>87.6</v>
      </c>
      <c r="H99" s="10">
        <v>86.69</v>
      </c>
      <c r="I99" s="10">
        <v>89.91</v>
      </c>
      <c r="J99" s="10">
        <v>92.91</v>
      </c>
      <c r="K99" s="10">
        <v>96.69</v>
      </c>
      <c r="L99" s="10">
        <v>98.45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8" t="s">
        <v>65</v>
      </c>
      <c r="C100" s="6" t="s">
        <v>26</v>
      </c>
      <c r="D100" s="7">
        <v>74.483999999999995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91.325830729906286</v>
      </c>
      <c r="Y100" s="7">
        <v>88.51</v>
      </c>
      <c r="Z100" s="7">
        <v>0</v>
      </c>
      <c r="AA100" s="8">
        <v>0</v>
      </c>
    </row>
    <row r="101" spans="1:27" x14ac:dyDescent="0.25">
      <c r="B101" s="69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21.23</v>
      </c>
      <c r="N101" s="7">
        <v>14.059999999999999</v>
      </c>
      <c r="O101" s="7">
        <v>14.66787878787879</v>
      </c>
      <c r="P101" s="7">
        <v>12.014746922024624</v>
      </c>
      <c r="Q101" s="7">
        <v>6.6030139478471792</v>
      </c>
      <c r="R101" s="7">
        <v>6.1131498164831495</v>
      </c>
      <c r="S101" s="7">
        <v>6.1863646680537174</v>
      </c>
      <c r="T101" s="7">
        <v>6.1994042799305955</v>
      </c>
      <c r="U101" s="7">
        <v>13.702945797329141</v>
      </c>
      <c r="V101" s="7">
        <v>18.131120963694162</v>
      </c>
      <c r="W101" s="7">
        <v>22.992691622103386</v>
      </c>
      <c r="X101" s="7">
        <v>0</v>
      </c>
      <c r="Y101" s="7">
        <v>0</v>
      </c>
      <c r="Z101" s="7">
        <v>33.700000000000003</v>
      </c>
      <c r="AA101" s="8">
        <v>27.144853420195442</v>
      </c>
    </row>
    <row r="102" spans="1:27" x14ac:dyDescent="0.25">
      <c r="B102" s="69"/>
      <c r="C102" s="6" t="s">
        <v>28</v>
      </c>
      <c r="D102" s="7">
        <v>0</v>
      </c>
      <c r="E102" s="7">
        <v>26.75</v>
      </c>
      <c r="F102" s="7">
        <v>25.85</v>
      </c>
      <c r="G102" s="7">
        <v>25.7</v>
      </c>
      <c r="H102" s="7">
        <v>25.1</v>
      </c>
      <c r="I102" s="7">
        <v>24.15</v>
      </c>
      <c r="J102" s="7">
        <v>23</v>
      </c>
      <c r="K102" s="7">
        <v>23.08</v>
      </c>
      <c r="L102" s="7">
        <v>22.5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70"/>
      <c r="C103" s="9" t="s">
        <v>29</v>
      </c>
      <c r="D103" s="10">
        <v>0</v>
      </c>
      <c r="E103" s="10">
        <v>80.25</v>
      </c>
      <c r="F103" s="10">
        <v>77.55</v>
      </c>
      <c r="G103" s="10">
        <v>77.099999999999994</v>
      </c>
      <c r="H103" s="10">
        <v>75.3</v>
      </c>
      <c r="I103" s="10">
        <v>72.45</v>
      </c>
      <c r="J103" s="10">
        <v>69</v>
      </c>
      <c r="K103" s="10">
        <v>69.23</v>
      </c>
      <c r="L103" s="10">
        <v>67.489999999999995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8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9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19.32</v>
      </c>
      <c r="O105" s="7">
        <v>18</v>
      </c>
      <c r="P105" s="7">
        <v>18.59</v>
      </c>
      <c r="Q105" s="7">
        <v>17.57</v>
      </c>
      <c r="R105" s="7">
        <v>23.467567567567571</v>
      </c>
      <c r="S105" s="7">
        <v>24.274555808656032</v>
      </c>
      <c r="T105" s="7">
        <v>19.52</v>
      </c>
      <c r="U105" s="7">
        <v>20.72</v>
      </c>
      <c r="V105" s="7">
        <v>32.077529880478089</v>
      </c>
      <c r="W105" s="7">
        <v>33.544649122807023</v>
      </c>
      <c r="X105" s="7">
        <v>27.916610169491531</v>
      </c>
      <c r="Y105" s="7">
        <v>26.842832774901005</v>
      </c>
      <c r="Z105" s="7">
        <v>21.45</v>
      </c>
      <c r="AA105" s="8">
        <v>19.28</v>
      </c>
    </row>
    <row r="106" spans="1:27" x14ac:dyDescent="0.25">
      <c r="B106" s="69"/>
      <c r="C106" s="6" t="s">
        <v>28</v>
      </c>
      <c r="D106" s="7">
        <v>28.96</v>
      </c>
      <c r="E106" s="7">
        <v>27.3</v>
      </c>
      <c r="F106" s="7">
        <v>26.55</v>
      </c>
      <c r="G106" s="7">
        <v>25.69</v>
      </c>
      <c r="H106" s="7">
        <v>26.5</v>
      </c>
      <c r="I106" s="7">
        <v>29.75</v>
      </c>
      <c r="J106" s="7">
        <v>36.5</v>
      </c>
      <c r="K106" s="7">
        <v>40.97</v>
      </c>
      <c r="L106" s="7">
        <v>41.88</v>
      </c>
      <c r="M106" s="7">
        <v>35.97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70"/>
      <c r="C107" s="9" t="s">
        <v>29</v>
      </c>
      <c r="D107" s="10">
        <v>86.88</v>
      </c>
      <c r="E107" s="10">
        <v>81.900000000000006</v>
      </c>
      <c r="F107" s="10">
        <v>79.650000000000006</v>
      </c>
      <c r="G107" s="10">
        <v>77.069999999999993</v>
      </c>
      <c r="H107" s="10">
        <v>79.5</v>
      </c>
      <c r="I107" s="10">
        <v>89.25</v>
      </c>
      <c r="J107" s="10">
        <v>109.5</v>
      </c>
      <c r="K107" s="10">
        <v>122.9</v>
      </c>
      <c r="L107" s="10">
        <v>125.64</v>
      </c>
      <c r="M107" s="10">
        <v>107.9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8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89.680857142857135</v>
      </c>
      <c r="Y108" s="7">
        <v>0</v>
      </c>
      <c r="Z108" s="7">
        <v>0</v>
      </c>
      <c r="AA108" s="8">
        <v>76.040000000000006</v>
      </c>
    </row>
    <row r="109" spans="1:27" x14ac:dyDescent="0.25">
      <c r="B109" s="69"/>
      <c r="C109" s="6" t="s">
        <v>27</v>
      </c>
      <c r="D109" s="7">
        <v>30.389999999999997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20.399999999999999</v>
      </c>
      <c r="P109" s="7">
        <v>20.72</v>
      </c>
      <c r="Q109" s="7">
        <v>32.770000000000003</v>
      </c>
      <c r="R109" s="7">
        <v>21.06183153770813</v>
      </c>
      <c r="S109" s="7">
        <v>23.43671018276763</v>
      </c>
      <c r="T109" s="7">
        <v>32.21</v>
      </c>
      <c r="U109" s="7">
        <v>33.72</v>
      </c>
      <c r="V109" s="7">
        <v>36.480000000000004</v>
      </c>
      <c r="W109" s="7">
        <v>28.153574007220215</v>
      </c>
      <c r="X109" s="7">
        <v>0</v>
      </c>
      <c r="Y109" s="7">
        <v>36.549999999999997</v>
      </c>
      <c r="Z109" s="7">
        <v>34.25</v>
      </c>
      <c r="AA109" s="8">
        <v>0</v>
      </c>
    </row>
    <row r="110" spans="1:27" x14ac:dyDescent="0.25">
      <c r="B110" s="69"/>
      <c r="C110" s="6" t="s">
        <v>28</v>
      </c>
      <c r="D110" s="7">
        <v>0</v>
      </c>
      <c r="E110" s="7">
        <v>28.26</v>
      </c>
      <c r="F110" s="7">
        <v>28.54</v>
      </c>
      <c r="G110" s="7">
        <v>27.76</v>
      </c>
      <c r="H110" s="7">
        <v>28.26</v>
      </c>
      <c r="I110" s="7">
        <v>30.32</v>
      </c>
      <c r="J110" s="7">
        <v>37</v>
      </c>
      <c r="K110" s="7">
        <v>41.09</v>
      </c>
      <c r="L110" s="7">
        <v>41.77</v>
      </c>
      <c r="M110" s="7">
        <v>37.49</v>
      </c>
      <c r="N110" s="7">
        <v>36.799999999999997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70"/>
      <c r="C111" s="9" t="s">
        <v>29</v>
      </c>
      <c r="D111" s="10">
        <v>0</v>
      </c>
      <c r="E111" s="10">
        <v>84.77</v>
      </c>
      <c r="F111" s="10">
        <v>85.62</v>
      </c>
      <c r="G111" s="10">
        <v>83.28</v>
      </c>
      <c r="H111" s="10">
        <v>84.77</v>
      </c>
      <c r="I111" s="10">
        <v>90.95</v>
      </c>
      <c r="J111" s="10">
        <v>111</v>
      </c>
      <c r="K111" s="10">
        <v>123.27</v>
      </c>
      <c r="L111" s="10">
        <v>125.3</v>
      </c>
      <c r="M111" s="10">
        <v>112.46</v>
      </c>
      <c r="N111" s="10">
        <v>110.4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8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93.420000000000016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9"/>
      <c r="C113" s="6" t="s">
        <v>27</v>
      </c>
      <c r="D113" s="7">
        <v>27.76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32.71</v>
      </c>
      <c r="Q113" s="7">
        <v>30</v>
      </c>
      <c r="R113" s="7">
        <v>18.624438138479</v>
      </c>
      <c r="S113" s="7">
        <v>17.707142857142859</v>
      </c>
      <c r="T113" s="7">
        <v>0</v>
      </c>
      <c r="U113" s="7">
        <v>32.76</v>
      </c>
      <c r="V113" s="7">
        <v>36.67</v>
      </c>
      <c r="W113" s="7">
        <v>27.710651029200573</v>
      </c>
      <c r="X113" s="7">
        <v>23.82</v>
      </c>
      <c r="Y113" s="7">
        <v>21</v>
      </c>
      <c r="Z113" s="7">
        <v>33.409999999999997</v>
      </c>
      <c r="AA113" s="8">
        <v>20.160904392764856</v>
      </c>
    </row>
    <row r="114" spans="1:27" x14ac:dyDescent="0.25">
      <c r="B114" s="69"/>
      <c r="C114" s="6" t="s">
        <v>28</v>
      </c>
      <c r="D114" s="7">
        <v>0</v>
      </c>
      <c r="E114" s="7">
        <v>27.2</v>
      </c>
      <c r="F114" s="7">
        <v>27.11</v>
      </c>
      <c r="G114" s="7">
        <v>26.61</v>
      </c>
      <c r="H114" s="7">
        <v>27.5</v>
      </c>
      <c r="I114" s="7">
        <v>28.5</v>
      </c>
      <c r="J114" s="7">
        <v>37.11</v>
      </c>
      <c r="K114" s="7">
        <v>40</v>
      </c>
      <c r="L114" s="7">
        <v>41.01</v>
      </c>
      <c r="M114" s="7">
        <v>35.39</v>
      </c>
      <c r="N114" s="7">
        <v>32.549999999999997</v>
      </c>
      <c r="O114" s="7">
        <v>32.54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70"/>
      <c r="C115" s="9" t="s">
        <v>29</v>
      </c>
      <c r="D115" s="10">
        <v>0</v>
      </c>
      <c r="E115" s="10">
        <v>81.59</v>
      </c>
      <c r="F115" s="10">
        <v>81.319999999999993</v>
      </c>
      <c r="G115" s="10">
        <v>79.819999999999993</v>
      </c>
      <c r="H115" s="10">
        <v>82.5</v>
      </c>
      <c r="I115" s="10">
        <v>85.5</v>
      </c>
      <c r="J115" s="10">
        <v>111.32</v>
      </c>
      <c r="K115" s="10">
        <v>120</v>
      </c>
      <c r="L115" s="10">
        <v>123.02</v>
      </c>
      <c r="M115" s="10">
        <v>106.16</v>
      </c>
      <c r="N115" s="10">
        <v>97.65</v>
      </c>
      <c r="O115" s="10">
        <v>97.62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8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9"/>
      <c r="C117" s="6" t="s">
        <v>27</v>
      </c>
      <c r="D117" s="7">
        <v>29.05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32.700000000000003</v>
      </c>
      <c r="Q117" s="7">
        <v>33.299999999999997</v>
      </c>
      <c r="R117" s="7">
        <v>23.830568371782007</v>
      </c>
      <c r="S117" s="7">
        <v>24.407961165048548</v>
      </c>
      <c r="T117" s="7">
        <v>32.700000000000003</v>
      </c>
      <c r="U117" s="7">
        <v>31.98</v>
      </c>
      <c r="V117" s="7">
        <v>33.6</v>
      </c>
      <c r="W117" s="7">
        <v>26.721234229292385</v>
      </c>
      <c r="X117" s="7">
        <v>26.367684667908133</v>
      </c>
      <c r="Y117" s="7">
        <v>24.530397877984083</v>
      </c>
      <c r="Z117" s="7">
        <v>23.125378319692668</v>
      </c>
      <c r="AA117" s="8">
        <v>20.097200836091272</v>
      </c>
    </row>
    <row r="118" spans="1:27" x14ac:dyDescent="0.25">
      <c r="B118" s="69"/>
      <c r="C118" s="6" t="s">
        <v>28</v>
      </c>
      <c r="D118" s="7">
        <v>0</v>
      </c>
      <c r="E118" s="7">
        <v>28.17</v>
      </c>
      <c r="F118" s="7">
        <v>27.58</v>
      </c>
      <c r="G118" s="7">
        <v>27.36</v>
      </c>
      <c r="H118" s="7">
        <v>27.42</v>
      </c>
      <c r="I118" s="7">
        <v>28.5</v>
      </c>
      <c r="J118" s="7">
        <v>34.4</v>
      </c>
      <c r="K118" s="7">
        <v>40.1</v>
      </c>
      <c r="L118" s="7">
        <v>41.86</v>
      </c>
      <c r="M118" s="7">
        <v>38.5</v>
      </c>
      <c r="N118" s="7">
        <v>32.99</v>
      </c>
      <c r="O118" s="7">
        <v>32.79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70"/>
      <c r="C119" s="9" t="s">
        <v>29</v>
      </c>
      <c r="D119" s="10">
        <v>0</v>
      </c>
      <c r="E119" s="10">
        <v>84.5</v>
      </c>
      <c r="F119" s="10">
        <v>82.73</v>
      </c>
      <c r="G119" s="10">
        <v>82.07</v>
      </c>
      <c r="H119" s="10">
        <v>82.25</v>
      </c>
      <c r="I119" s="10">
        <v>85.49</v>
      </c>
      <c r="J119" s="10">
        <v>103.2</v>
      </c>
      <c r="K119" s="10">
        <v>120.3</v>
      </c>
      <c r="L119" s="10">
        <v>125.58</v>
      </c>
      <c r="M119" s="10">
        <v>115.5</v>
      </c>
      <c r="N119" s="10">
        <v>98.97</v>
      </c>
      <c r="O119" s="10">
        <v>98.37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8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89.87</v>
      </c>
      <c r="S120" s="7">
        <v>0</v>
      </c>
      <c r="T120" s="7">
        <v>92.25</v>
      </c>
      <c r="U120" s="7">
        <v>102.25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9"/>
      <c r="C121" s="6" t="s">
        <v>27</v>
      </c>
      <c r="D121" s="7">
        <v>29.44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30.17</v>
      </c>
      <c r="T121" s="7">
        <v>0</v>
      </c>
      <c r="U121" s="7">
        <v>0</v>
      </c>
      <c r="V121" s="7">
        <v>38.04</v>
      </c>
      <c r="W121" s="7">
        <v>29.516182669789227</v>
      </c>
      <c r="X121" s="7">
        <v>25.5</v>
      </c>
      <c r="Y121" s="7">
        <v>23.7</v>
      </c>
      <c r="Z121" s="7">
        <v>36.119999999999997</v>
      </c>
      <c r="AA121" s="8">
        <v>23.384568006843455</v>
      </c>
    </row>
    <row r="122" spans="1:27" x14ac:dyDescent="0.25">
      <c r="B122" s="69"/>
      <c r="C122" s="6" t="s">
        <v>28</v>
      </c>
      <c r="D122" s="7">
        <v>0</v>
      </c>
      <c r="E122" s="7">
        <v>28.1</v>
      </c>
      <c r="F122" s="7">
        <v>27.87</v>
      </c>
      <c r="G122" s="7">
        <v>27.91</v>
      </c>
      <c r="H122" s="7">
        <v>28.49</v>
      </c>
      <c r="I122" s="7">
        <v>29.43</v>
      </c>
      <c r="J122" s="7">
        <v>35.25</v>
      </c>
      <c r="K122" s="7">
        <v>41.25</v>
      </c>
      <c r="L122" s="7">
        <v>44.05</v>
      </c>
      <c r="M122" s="7">
        <v>40.020000000000003</v>
      </c>
      <c r="N122" s="7">
        <v>36.69</v>
      </c>
      <c r="O122" s="7">
        <v>35.24</v>
      </c>
      <c r="P122" s="7">
        <v>32.619999999999997</v>
      </c>
      <c r="Q122" s="7">
        <v>30.75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70"/>
      <c r="C123" s="9" t="s">
        <v>29</v>
      </c>
      <c r="D123" s="10">
        <v>0</v>
      </c>
      <c r="E123" s="10">
        <v>84.3</v>
      </c>
      <c r="F123" s="10">
        <v>83.6</v>
      </c>
      <c r="G123" s="10">
        <v>83.73</v>
      </c>
      <c r="H123" s="10">
        <v>85.47</v>
      </c>
      <c r="I123" s="10">
        <v>88.28</v>
      </c>
      <c r="J123" s="10">
        <v>105.74</v>
      </c>
      <c r="K123" s="10">
        <v>123.75</v>
      </c>
      <c r="L123" s="10">
        <v>132.15</v>
      </c>
      <c r="M123" s="10">
        <v>120.05</v>
      </c>
      <c r="N123" s="10">
        <v>110.07</v>
      </c>
      <c r="O123" s="10">
        <v>105.71</v>
      </c>
      <c r="P123" s="10">
        <v>97.85</v>
      </c>
      <c r="Q123" s="10">
        <v>92.25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68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69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69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71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L20" sqref="L20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01.04.2021</v>
      </c>
      <c r="B2" s="21" t="s">
        <v>34</v>
      </c>
      <c r="C2" s="21">
        <v>1</v>
      </c>
      <c r="D2" s="22">
        <v>61.561900000000001</v>
      </c>
    </row>
    <row r="3" spans="1:5" ht="15" customHeight="1" thickTop="1" thickBot="1" x14ac:dyDescent="0.3">
      <c r="A3" s="20" t="str">
        <f>'Angazirana aFRR energija'!B5</f>
        <v>02.04.2021</v>
      </c>
      <c r="B3" s="21" t="s">
        <v>34</v>
      </c>
      <c r="C3" s="21">
        <v>1</v>
      </c>
      <c r="D3" s="22">
        <v>61.541400000000003</v>
      </c>
    </row>
    <row r="4" spans="1:5" ht="15.75" customHeight="1" thickTop="1" thickBot="1" x14ac:dyDescent="0.3">
      <c r="A4" s="20" t="str">
        <f>'Angazirana aFRR energija'!B6</f>
        <v>03.04.2021</v>
      </c>
      <c r="B4" s="21" t="s">
        <v>34</v>
      </c>
      <c r="C4" s="21">
        <v>1</v>
      </c>
      <c r="D4" s="22">
        <v>61.546999999999997</v>
      </c>
    </row>
    <row r="5" spans="1:5" ht="15" customHeight="1" thickTop="1" thickBot="1" x14ac:dyDescent="0.3">
      <c r="A5" s="20" t="str">
        <f>'Angazirana aFRR energija'!B7</f>
        <v>04.04.2021</v>
      </c>
      <c r="B5" s="21" t="s">
        <v>34</v>
      </c>
      <c r="C5" s="21">
        <v>1</v>
      </c>
      <c r="D5" s="22">
        <v>61.546999999999997</v>
      </c>
    </row>
    <row r="6" spans="1:5" ht="15" customHeight="1" thickTop="1" thickBot="1" x14ac:dyDescent="0.3">
      <c r="A6" s="20" t="str">
        <f>'Angazirana aFRR energija'!B8</f>
        <v>05.04.2021</v>
      </c>
      <c r="B6" s="21" t="s">
        <v>34</v>
      </c>
      <c r="C6" s="21">
        <v>1</v>
      </c>
      <c r="D6" s="22">
        <v>61.546999999999997</v>
      </c>
    </row>
    <row r="7" spans="1:5" ht="15" customHeight="1" thickTop="1" thickBot="1" x14ac:dyDescent="0.3">
      <c r="A7" s="20" t="str">
        <f>'Angazirana aFRR energija'!B9</f>
        <v>06.04.2021</v>
      </c>
      <c r="B7" s="21" t="s">
        <v>34</v>
      </c>
      <c r="C7" s="21">
        <v>1</v>
      </c>
      <c r="D7" s="22">
        <v>61.569400000000002</v>
      </c>
    </row>
    <row r="8" spans="1:5" ht="15.75" customHeight="1" thickTop="1" thickBot="1" x14ac:dyDescent="0.3">
      <c r="A8" s="20" t="str">
        <f>'Angazirana aFRR energija'!B10</f>
        <v>07.04.2021</v>
      </c>
      <c r="B8" s="21" t="s">
        <v>34</v>
      </c>
      <c r="C8" s="21">
        <v>1</v>
      </c>
      <c r="D8" s="22">
        <v>61.596299999999999</v>
      </c>
    </row>
    <row r="9" spans="1:5" ht="15" customHeight="1" thickTop="1" thickBot="1" x14ac:dyDescent="0.3">
      <c r="A9" s="20" t="str">
        <f>'Angazirana aFRR energija'!B11</f>
        <v>08.04.2021</v>
      </c>
      <c r="B9" s="21" t="s">
        <v>34</v>
      </c>
      <c r="C9" s="21">
        <v>1</v>
      </c>
      <c r="D9" s="22">
        <v>61.617100000000001</v>
      </c>
    </row>
    <row r="10" spans="1:5" ht="15" customHeight="1" thickTop="1" thickBot="1" x14ac:dyDescent="0.3">
      <c r="A10" s="20" t="str">
        <f>'Angazirana aFRR energija'!B12</f>
        <v>09.04.2021</v>
      </c>
      <c r="B10" s="21" t="s">
        <v>34</v>
      </c>
      <c r="C10" s="21">
        <v>1</v>
      </c>
      <c r="D10" s="22">
        <v>61.613300000000002</v>
      </c>
    </row>
    <row r="11" spans="1:5" ht="15" customHeight="1" thickTop="1" thickBot="1" x14ac:dyDescent="0.3">
      <c r="A11" s="20" t="str">
        <f>'Angazirana aFRR energija'!B13</f>
        <v>10.04.2021</v>
      </c>
      <c r="B11" s="21" t="s">
        <v>34</v>
      </c>
      <c r="C11" s="21">
        <v>1</v>
      </c>
      <c r="D11" s="22">
        <v>61.615900000000003</v>
      </c>
    </row>
    <row r="12" spans="1:5" ht="15.75" customHeight="1" thickTop="1" thickBot="1" x14ac:dyDescent="0.3">
      <c r="A12" s="20" t="str">
        <f>'Angazirana aFRR energija'!B14</f>
        <v>11.04.2021</v>
      </c>
      <c r="B12" s="21" t="s">
        <v>34</v>
      </c>
      <c r="C12" s="21">
        <v>1</v>
      </c>
      <c r="D12" s="22">
        <v>61.615900000000003</v>
      </c>
    </row>
    <row r="13" spans="1:5" ht="15" customHeight="1" thickTop="1" thickBot="1" x14ac:dyDescent="0.3">
      <c r="A13" s="20" t="str">
        <f>'Angazirana aFRR energija'!B15</f>
        <v>12.04.2021</v>
      </c>
      <c r="B13" s="21" t="s">
        <v>34</v>
      </c>
      <c r="C13" s="21">
        <v>1</v>
      </c>
      <c r="D13" s="22">
        <v>61.615900000000003</v>
      </c>
    </row>
    <row r="14" spans="1:5" ht="15" customHeight="1" thickTop="1" thickBot="1" x14ac:dyDescent="0.3">
      <c r="A14" s="20" t="str">
        <f>'Angazirana aFRR energija'!B16</f>
        <v>13.04.2021</v>
      </c>
      <c r="B14" s="21" t="s">
        <v>34</v>
      </c>
      <c r="C14" s="21">
        <v>1</v>
      </c>
      <c r="D14" s="22">
        <v>61.615000000000002</v>
      </c>
    </row>
    <row r="15" spans="1:5" ht="15" customHeight="1" thickTop="1" thickBot="1" x14ac:dyDescent="0.3">
      <c r="A15" s="20" t="str">
        <f>'Angazirana aFRR energija'!B17</f>
        <v>14.04.2021</v>
      </c>
      <c r="B15" s="21" t="s">
        <v>34</v>
      </c>
      <c r="C15" s="21">
        <v>1</v>
      </c>
      <c r="D15" s="22">
        <v>61.615000000000002</v>
      </c>
    </row>
    <row r="16" spans="1:5" ht="15.75" customHeight="1" thickTop="1" thickBot="1" x14ac:dyDescent="0.3">
      <c r="A16" s="20" t="str">
        <f>'Angazirana aFRR energija'!B18</f>
        <v>15.04.2021</v>
      </c>
      <c r="B16" s="21" t="s">
        <v>34</v>
      </c>
      <c r="C16" s="21">
        <v>1</v>
      </c>
      <c r="D16" s="22">
        <v>61.621000000000002</v>
      </c>
    </row>
    <row r="17" spans="1:4" ht="15" customHeight="1" thickTop="1" thickBot="1" x14ac:dyDescent="0.3">
      <c r="A17" s="20" t="str">
        <f>'Angazirana aFRR energija'!B19</f>
        <v>16.04.2021</v>
      </c>
      <c r="B17" s="21" t="s">
        <v>34</v>
      </c>
      <c r="C17" s="21">
        <v>1</v>
      </c>
      <c r="D17" s="22">
        <v>61.6053</v>
      </c>
    </row>
    <row r="18" spans="1:4" ht="15" customHeight="1" thickTop="1" thickBot="1" x14ac:dyDescent="0.3">
      <c r="A18" s="20" t="str">
        <f>'Angazirana aFRR energija'!B20</f>
        <v>17.04.2021</v>
      </c>
      <c r="B18" s="21" t="s">
        <v>34</v>
      </c>
      <c r="C18" s="21">
        <v>1</v>
      </c>
      <c r="D18" s="22">
        <v>61.612499999999997</v>
      </c>
    </row>
    <row r="19" spans="1:4" ht="15" customHeight="1" thickTop="1" thickBot="1" x14ac:dyDescent="0.3">
      <c r="A19" s="20" t="str">
        <f>'Angazirana aFRR energija'!B21</f>
        <v>18.04.2021</v>
      </c>
      <c r="B19" s="21" t="s">
        <v>34</v>
      </c>
      <c r="C19" s="21">
        <v>1</v>
      </c>
      <c r="D19" s="22">
        <v>61.612499999999997</v>
      </c>
    </row>
    <row r="20" spans="1:4" ht="15.75" customHeight="1" thickTop="1" thickBot="1" x14ac:dyDescent="0.3">
      <c r="A20" s="20" t="str">
        <f>'Angazirana aFRR energija'!B22</f>
        <v>19.04.2021</v>
      </c>
      <c r="B20" s="21" t="s">
        <v>34</v>
      </c>
      <c r="C20" s="21">
        <v>1</v>
      </c>
      <c r="D20" s="22">
        <v>61.612499999999997</v>
      </c>
    </row>
    <row r="21" spans="1:4" ht="15" customHeight="1" thickTop="1" thickBot="1" x14ac:dyDescent="0.3">
      <c r="A21" s="20" t="str">
        <f>'Angazirana aFRR energija'!B23</f>
        <v>20.04.2021</v>
      </c>
      <c r="B21" s="21" t="s">
        <v>34</v>
      </c>
      <c r="C21" s="21">
        <v>1</v>
      </c>
      <c r="D21" s="22">
        <v>61.612499999999997</v>
      </c>
    </row>
    <row r="22" spans="1:4" ht="15.75" customHeight="1" thickTop="1" thickBot="1" x14ac:dyDescent="0.3">
      <c r="A22" s="20" t="str">
        <f>'Angazirana aFRR energija'!B24</f>
        <v>21.04.2021</v>
      </c>
      <c r="B22" s="21" t="s">
        <v>34</v>
      </c>
      <c r="C22" s="21">
        <v>1</v>
      </c>
      <c r="D22" s="22">
        <v>61.611699999999999</v>
      </c>
    </row>
    <row r="23" spans="1:4" ht="15" customHeight="1" thickTop="1" thickBot="1" x14ac:dyDescent="0.3">
      <c r="A23" s="20" t="str">
        <f>'Angazirana aFRR energija'!B25</f>
        <v>22.04.2021</v>
      </c>
      <c r="B23" s="21" t="s">
        <v>34</v>
      </c>
      <c r="C23" s="21">
        <v>1</v>
      </c>
      <c r="D23" s="22">
        <v>61.606699999999996</v>
      </c>
    </row>
    <row r="24" spans="1:4" ht="15.75" customHeight="1" thickTop="1" thickBot="1" x14ac:dyDescent="0.3">
      <c r="A24" s="20" t="str">
        <f>'Angazirana aFRR energija'!B26</f>
        <v>23.04.2021</v>
      </c>
      <c r="B24" s="21" t="s">
        <v>34</v>
      </c>
      <c r="C24" s="21">
        <v>1</v>
      </c>
      <c r="D24" s="22">
        <v>61.606699999999996</v>
      </c>
    </row>
    <row r="25" spans="1:4" ht="15" customHeight="1" thickTop="1" thickBot="1" x14ac:dyDescent="0.3">
      <c r="A25" s="20" t="str">
        <f>'Angazirana aFRR energija'!B27</f>
        <v>24.04.2021</v>
      </c>
      <c r="B25" s="21" t="s">
        <v>34</v>
      </c>
      <c r="C25" s="21">
        <v>1</v>
      </c>
      <c r="D25" s="22">
        <v>61.601700000000001</v>
      </c>
    </row>
    <row r="26" spans="1:4" ht="15" customHeight="1" thickTop="1" thickBot="1" x14ac:dyDescent="0.3">
      <c r="A26" s="20" t="str">
        <f>'Angazirana aFRR energija'!B28</f>
        <v>25.04.2021</v>
      </c>
      <c r="B26" s="21" t="s">
        <v>34</v>
      </c>
      <c r="C26" s="21">
        <v>1</v>
      </c>
      <c r="D26" s="22">
        <v>61.601700000000001</v>
      </c>
    </row>
    <row r="27" spans="1:4" ht="16.5" customHeight="1" thickTop="1" thickBot="1" x14ac:dyDescent="0.3">
      <c r="A27" s="20" t="str">
        <f>'Angazirana aFRR energija'!B29</f>
        <v>26.04.2021</v>
      </c>
      <c r="B27" s="21" t="s">
        <v>34</v>
      </c>
      <c r="C27" s="21">
        <v>1</v>
      </c>
      <c r="D27" s="22">
        <v>61.601700000000001</v>
      </c>
    </row>
    <row r="28" spans="1:4" ht="17.25" thickTop="1" thickBot="1" x14ac:dyDescent="0.3">
      <c r="A28" s="20" t="str">
        <f>'Angazirana aFRR energija'!B30</f>
        <v>27.04.2021</v>
      </c>
      <c r="B28" s="21" t="s">
        <v>34</v>
      </c>
      <c r="C28" s="21">
        <v>1</v>
      </c>
      <c r="D28" s="22">
        <v>61.610599999999998</v>
      </c>
    </row>
    <row r="29" spans="1:4" ht="17.25" thickTop="1" thickBot="1" x14ac:dyDescent="0.3">
      <c r="A29" s="20" t="str">
        <f>'Angazirana aFRR energija'!B31</f>
        <v>28.04.2021</v>
      </c>
      <c r="B29" s="21" t="s">
        <v>34</v>
      </c>
      <c r="C29" s="21">
        <v>1</v>
      </c>
      <c r="D29" s="22">
        <v>61.601700000000001</v>
      </c>
    </row>
    <row r="30" spans="1:4" ht="17.25" thickTop="1" thickBot="1" x14ac:dyDescent="0.3">
      <c r="A30" s="20" t="str">
        <f>'Angazirana aFRR energija'!B32</f>
        <v>29.04.2021</v>
      </c>
      <c r="B30" s="21" t="s">
        <v>34</v>
      </c>
      <c r="C30" s="21">
        <v>1</v>
      </c>
      <c r="D30" s="22">
        <v>61.604999999999997</v>
      </c>
    </row>
    <row r="31" spans="1:4" ht="16.5" thickTop="1" x14ac:dyDescent="0.25">
      <c r="A31" s="23" t="str">
        <f>'Angazirana aFRR energija'!B33</f>
        <v>30.04.2021</v>
      </c>
      <c r="B31" s="24" t="s">
        <v>34</v>
      </c>
      <c r="C31" s="24">
        <v>1</v>
      </c>
      <c r="D31" s="25">
        <v>61.612400000000001</v>
      </c>
    </row>
    <row r="32" spans="1:4" ht="15.75" hidden="1" x14ac:dyDescent="0.25">
      <c r="A32" s="23" t="str">
        <f>'Angazirana aFRR energija'!B34</f>
        <v>31.04.2021</v>
      </c>
      <c r="B32" s="24" t="s">
        <v>34</v>
      </c>
      <c r="C32" s="24">
        <v>1</v>
      </c>
      <c r="D32" s="25"/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topLeftCell="A28" zoomScale="70" zoomScaleNormal="70" workbookViewId="0">
      <selection activeCell="G132" sqref="G132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2" t="s">
        <v>0</v>
      </c>
      <c r="C2" s="74" t="s">
        <v>1</v>
      </c>
      <c r="D2" s="76" t="s">
        <v>72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8"/>
    </row>
    <row r="3" spans="2:27" ht="25.5" customHeight="1" thickTop="1" thickBot="1" x14ac:dyDescent="0.3">
      <c r="B3" s="73"/>
      <c r="C3" s="75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8" t="str">
        <f>'Cena na poramnuvanje'!B4:B7</f>
        <v>01.04.2021</v>
      </c>
      <c r="C4" s="6" t="s">
        <v>26</v>
      </c>
      <c r="D4" s="28">
        <f>'Cena na poramnuvanje'!D4*'Sreden kurs'!$D$2</f>
        <v>5189.6681699999999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0</v>
      </c>
      <c r="M4" s="28">
        <f>'Cena na poramnuvanje'!M4*'Sreden kurs'!$D$2</f>
        <v>0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0</v>
      </c>
      <c r="S4" s="28">
        <f>'Cena na poramnuvanje'!S4*'Sreden kurs'!$D$2</f>
        <v>0</v>
      </c>
      <c r="T4" s="28">
        <f>'Cena na poramnuvanje'!T4*'Sreden kurs'!$D$2</f>
        <v>0</v>
      </c>
      <c r="U4" s="28">
        <f>'Cena na poramnuvanje'!U4*'Sreden kurs'!$D$2</f>
        <v>0</v>
      </c>
      <c r="V4" s="28">
        <f>'Cena na poramnuvanje'!V4*'Sreden kurs'!$D$2</f>
        <v>0</v>
      </c>
      <c r="W4" s="28">
        <f>'Cena na poramnuvanje'!W4*'Sreden kurs'!$D$2</f>
        <v>0</v>
      </c>
      <c r="X4" s="28">
        <f>'Cena na poramnuvanje'!X4*'Sreden kurs'!$D$2</f>
        <v>0</v>
      </c>
      <c r="Y4" s="28">
        <f>'Cena na poramnuvanje'!Y4*'Sreden kurs'!$D$2</f>
        <v>0</v>
      </c>
      <c r="Z4" s="28">
        <f>'Cena na poramnuvanje'!Z4*'Sreden kurs'!$D$2</f>
        <v>4845.4740395106101</v>
      </c>
      <c r="AA4" s="29">
        <f>'Cena na poramnuvanje'!AA4*'Sreden kurs'!$D$2</f>
        <v>4319.1829040000002</v>
      </c>
    </row>
    <row r="5" spans="2:27" x14ac:dyDescent="0.25">
      <c r="B5" s="69"/>
      <c r="C5" s="6" t="s">
        <v>27</v>
      </c>
      <c r="D5" s="28">
        <f>'Cena na poramnuvanje'!D5*'Sreden kurs'!$D$2</f>
        <v>0</v>
      </c>
      <c r="E5" s="28">
        <f>'Cena na poramnuvanje'!E5*'Sreden kurs'!$D$2</f>
        <v>963.13592549999998</v>
      </c>
      <c r="F5" s="28">
        <f>'Cena na poramnuvanje'!F5*'Sreden kurs'!$D$2</f>
        <v>915.11764349999987</v>
      </c>
      <c r="G5" s="28">
        <f>'Cena na poramnuvanje'!G5*'Sreden kurs'!$D$2</f>
        <v>903.42088250000006</v>
      </c>
      <c r="H5" s="28">
        <f>'Cena na poramnuvanje'!H5*'Sreden kurs'!$D$2</f>
        <v>905.26773950000018</v>
      </c>
      <c r="I5" s="28">
        <f>'Cena na poramnuvanje'!I5*'Sreden kurs'!$D$2</f>
        <v>993.91687549999995</v>
      </c>
      <c r="J5" s="28">
        <f>'Cena na poramnuvanje'!J5*'Sreden kurs'!$D$2</f>
        <v>1178.6025755000001</v>
      </c>
      <c r="K5" s="28">
        <f>'Cena na poramnuvanje'!K5*'Sreden kurs'!$D$2</f>
        <v>1320.8105645000001</v>
      </c>
      <c r="L5" s="28">
        <f>'Cena na poramnuvanje'!L5*'Sreden kurs'!$D$2</f>
        <v>1330.6604685000002</v>
      </c>
      <c r="M5" s="28">
        <f>'Cena na poramnuvanje'!M5*'Sreden kurs'!$D$2</f>
        <v>1321.1696755833332</v>
      </c>
      <c r="N5" s="28">
        <f>'Cena na poramnuvanje'!N5*'Sreden kurs'!$D$2</f>
        <v>1240.3183802499998</v>
      </c>
      <c r="O5" s="28">
        <f>'Cena na poramnuvanje'!O5*'Sreden kurs'!$D$2</f>
        <v>1153.6187044166666</v>
      </c>
      <c r="P5" s="28">
        <f>'Cena na poramnuvanje'!P5*'Sreden kurs'!$D$2</f>
        <v>1153.6187044166666</v>
      </c>
      <c r="Q5" s="28">
        <f>'Cena na poramnuvanje'!Q5*'Sreden kurs'!$D$2</f>
        <v>1160.3098966428572</v>
      </c>
      <c r="R5" s="28">
        <f>'Cena na poramnuvanje'!R5*'Sreden kurs'!$D$2</f>
        <v>1175.3748793448735</v>
      </c>
      <c r="S5" s="28">
        <f>'Cena na poramnuvanje'!S5*'Sreden kurs'!$D$2</f>
        <v>1175.750711793092</v>
      </c>
      <c r="T5" s="28">
        <f>'Cena na poramnuvanje'!T5*'Sreden kurs'!$D$2</f>
        <v>1227.6746445915442</v>
      </c>
      <c r="U5" s="28">
        <f>'Cena na poramnuvanje'!U5*'Sreden kurs'!$D$2</f>
        <v>1251.038389248298</v>
      </c>
      <c r="V5" s="28">
        <f>'Cena na poramnuvanje'!V5*'Sreden kurs'!$D$2</f>
        <v>1294.8107158291459</v>
      </c>
      <c r="W5" s="28">
        <f>'Cena na poramnuvanje'!W5*'Sreden kurs'!$D$2</f>
        <v>1399.2912377413606</v>
      </c>
      <c r="X5" s="28">
        <f>'Cena na poramnuvanje'!X5*'Sreden kurs'!$D$2</f>
        <v>1319.2715169999999</v>
      </c>
      <c r="Y5" s="28">
        <f>'Cena na poramnuvanje'!Y5*'Sreden kurs'!$D$2</f>
        <v>1893.6440440000001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25">
      <c r="B6" s="69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70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8" t="str">
        <f>'Cena na poramnuvanje'!B8:B11</f>
        <v>02.04.2021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3442.6259159999995</v>
      </c>
      <c r="P8" s="28">
        <f>'Cena na poramnuvanje'!P8*'Sreden kurs'!$D$3</f>
        <v>3323.2356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9"/>
      <c r="C9" s="6" t="s">
        <v>27</v>
      </c>
      <c r="D9" s="28">
        <f>'Cena na poramnuvanje'!D9*'Sreden kurs'!$D$3</f>
        <v>1558.2282480000001</v>
      </c>
      <c r="E9" s="28">
        <f>'Cena na poramnuvanje'!E9*'Sreden kurs'!$D$3</f>
        <v>1153.4375819178083</v>
      </c>
      <c r="F9" s="28">
        <f>'Cena na poramnuvanje'!F9*'Sreden kurs'!$D$3</f>
        <v>859.42565100000024</v>
      </c>
      <c r="G9" s="28">
        <f>'Cena na poramnuvanje'!G9*'Sreden kurs'!$D$3</f>
        <v>806.50004700000011</v>
      </c>
      <c r="H9" s="28">
        <f>'Cena na poramnuvanje'!H9*'Sreden kurs'!$D$3</f>
        <v>825.57788099999993</v>
      </c>
      <c r="I9" s="28">
        <f>'Cena na poramnuvanje'!I9*'Sreden kurs'!$D$3</f>
        <v>867.42603299999996</v>
      </c>
      <c r="J9" s="28">
        <f>'Cena na poramnuvanje'!J9*'Sreden kurs'!$D$3</f>
        <v>930.198261</v>
      </c>
      <c r="K9" s="28">
        <f>'Cena na poramnuvanje'!K9*'Sreden kurs'!$D$3</f>
        <v>1052.665647</v>
      </c>
      <c r="L9" s="28">
        <f>'Cena na poramnuvanje'!L9*'Sreden kurs'!$D$3</f>
        <v>971.43099899999982</v>
      </c>
      <c r="M9" s="28">
        <f>'Cena na poramnuvanje'!M9*'Sreden kurs'!$D$3</f>
        <v>1076.1180175152749</v>
      </c>
      <c r="N9" s="28">
        <f>'Cena na poramnuvanje'!N9*'Sreden kurs'!$D$3</f>
        <v>1227.7509299999999</v>
      </c>
      <c r="O9" s="28">
        <f>'Cena na poramnuvanje'!O9*'Sreden kurs'!$D$3</f>
        <v>0</v>
      </c>
      <c r="P9" s="28">
        <f>'Cena na poramnuvanje'!P9*'Sreden kurs'!$D$3</f>
        <v>0</v>
      </c>
      <c r="Q9" s="28">
        <f>'Cena na poramnuvanje'!Q9*'Sreden kurs'!$D$3</f>
        <v>840.73301151491069</v>
      </c>
      <c r="R9" s="28">
        <f>'Cena na poramnuvanje'!R9*'Sreden kurs'!$D$3</f>
        <v>723.25650746238716</v>
      </c>
      <c r="S9" s="28">
        <f>'Cena na poramnuvanje'!S9*'Sreden kurs'!$D$3</f>
        <v>725.15974852789702</v>
      </c>
      <c r="T9" s="28">
        <f>'Cena na poramnuvanje'!T9*'Sreden kurs'!$D$3</f>
        <v>809.82273023212633</v>
      </c>
      <c r="U9" s="28">
        <f>'Cena na poramnuvanje'!U9*'Sreden kurs'!$D$3</f>
        <v>841.60156048493241</v>
      </c>
      <c r="V9" s="28">
        <f>'Cena na poramnuvanje'!V9*'Sreden kurs'!$D$3</f>
        <v>968.00577474555814</v>
      </c>
      <c r="W9" s="28">
        <f>'Cena na poramnuvanje'!W9*'Sreden kurs'!$D$3</f>
        <v>1115.8401030150251</v>
      </c>
      <c r="X9" s="28">
        <f>'Cena na poramnuvanje'!X9*'Sreden kurs'!$D$3</f>
        <v>1050.6046083865801</v>
      </c>
      <c r="Y9" s="28">
        <f>'Cena na poramnuvanje'!Y9*'Sreden kurs'!$D$3</f>
        <v>885.21149760000003</v>
      </c>
      <c r="Z9" s="28">
        <f>'Cena na poramnuvanje'!Z9*'Sreden kurs'!$D$3</f>
        <v>807.21803000000011</v>
      </c>
      <c r="AA9" s="29">
        <f>'Cena na poramnuvanje'!AA9*'Sreden kurs'!$D$3</f>
        <v>874.92220818015369</v>
      </c>
    </row>
    <row r="10" spans="2:27" x14ac:dyDescent="0.25">
      <c r="B10" s="69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70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8" t="str">
        <f>'Cena na poramnuvanje'!B12:B15</f>
        <v>03.04.2021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3757.4443500000002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5784.7966403349274</v>
      </c>
      <c r="X12" s="28">
        <f>'Cena na poramnuvanje'!X12*'Sreden kurs'!$D$4</f>
        <v>5187.7966299999998</v>
      </c>
      <c r="Y12" s="28">
        <f>'Cena na poramnuvanje'!Y12*'Sreden kurs'!$D$4</f>
        <v>4793.6055084403224</v>
      </c>
      <c r="Z12" s="28">
        <f>'Cena na poramnuvanje'!Z12*'Sreden kurs'!$D$4</f>
        <v>4637.5664499999993</v>
      </c>
      <c r="AA12" s="29">
        <f>'Cena na poramnuvanje'!AA12*'Sreden kurs'!$D$4</f>
        <v>0</v>
      </c>
    </row>
    <row r="13" spans="2:27" x14ac:dyDescent="0.25">
      <c r="B13" s="69"/>
      <c r="C13" s="6" t="s">
        <v>27</v>
      </c>
      <c r="D13" s="28">
        <f>'Cena na poramnuvanje'!D13*'Sreden kurs'!$D$4</f>
        <v>1044.3999294652406</v>
      </c>
      <c r="E13" s="28">
        <f>'Cena na poramnuvanje'!E13*'Sreden kurs'!$D$4</f>
        <v>0</v>
      </c>
      <c r="F13" s="28">
        <f>'Cena na poramnuvanje'!F13*'Sreden kurs'!$D$4</f>
        <v>1250.0195699999999</v>
      </c>
      <c r="G13" s="28">
        <f>'Cena na poramnuvanje'!G13*'Sreden kurs'!$D$4</f>
        <v>1246.9422200000001</v>
      </c>
      <c r="H13" s="28">
        <f>'Cena na poramnuvanje'!H13*'Sreden kurs'!$D$4</f>
        <v>1328.79973</v>
      </c>
      <c r="I13" s="28">
        <f>'Cena na poramnuvanje'!I13*'Sreden kurs'!$D$4</f>
        <v>1441.43074</v>
      </c>
      <c r="J13" s="28">
        <f>'Cena na poramnuvanje'!J13*'Sreden kurs'!$D$4</f>
        <v>1464.2031299999999</v>
      </c>
      <c r="K13" s="28">
        <f>'Cena na poramnuvanje'!K13*'Sreden kurs'!$D$4</f>
        <v>1551.59987</v>
      </c>
      <c r="L13" s="28">
        <f>'Cena na poramnuvanje'!L13*'Sreden kurs'!$D$4</f>
        <v>1638.38114</v>
      </c>
      <c r="M13" s="28">
        <f>'Cena na poramnuvanje'!M13*'Sreden kurs'!$D$4</f>
        <v>1216.139118236473</v>
      </c>
      <c r="N13" s="28">
        <f>'Cena na poramnuvanje'!N13*'Sreden kurs'!$D$4</f>
        <v>1047.45300625</v>
      </c>
      <c r="O13" s="28">
        <f>'Cena na poramnuvanje'!O13*'Sreden kurs'!$D$4</f>
        <v>990.83296742569723</v>
      </c>
      <c r="P13" s="28">
        <f>'Cena na poramnuvanje'!P13*'Sreden kurs'!$D$4</f>
        <v>1035.8665974949629</v>
      </c>
      <c r="Q13" s="28">
        <f>'Cena na poramnuvanje'!Q13*'Sreden kurs'!$D$4</f>
        <v>810.93716550913837</v>
      </c>
      <c r="R13" s="28">
        <f>'Cena na poramnuvanje'!R13*'Sreden kurs'!$D$4</f>
        <v>637.17753983677892</v>
      </c>
      <c r="S13" s="28">
        <f>'Cena na poramnuvanje'!S13*'Sreden kurs'!$D$4</f>
        <v>649.14733794916231</v>
      </c>
      <c r="T13" s="28">
        <f>'Cena na poramnuvanje'!T13*'Sreden kurs'!$D$4</f>
        <v>727.30759950252343</v>
      </c>
      <c r="U13" s="28">
        <f>'Cena na poramnuvanje'!U13*'Sreden kurs'!$D$4</f>
        <v>795.97832603585073</v>
      </c>
      <c r="V13" s="28">
        <f>'Cena na poramnuvanje'!V13*'Sreden kurs'!$D$4</f>
        <v>1177.9009931968951</v>
      </c>
      <c r="W13" s="28">
        <f>'Cena na poramnuvanje'!W13*'Sreden kurs'!$D$4</f>
        <v>0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1120.3305289215214</v>
      </c>
    </row>
    <row r="14" spans="2:27" ht="15.75" thickBot="1" x14ac:dyDescent="0.3">
      <c r="B14" s="69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hidden="1" thickBot="1" x14ac:dyDescent="0.3">
      <c r="B15" s="70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8" t="str">
        <f>'Cena na poramnuvanje'!B16:B19</f>
        <v>04.04.2021</v>
      </c>
      <c r="C16" s="6" t="s">
        <v>26</v>
      </c>
      <c r="D16" s="28">
        <f>'Cena na poramnuvanje'!D16*'Sreden kurs'!$D$5</f>
        <v>0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3480.0976147275396</v>
      </c>
      <c r="N16" s="28">
        <f>'Cena na poramnuvanje'!N16*'Sreden kurs'!$D$5</f>
        <v>2982.5317952037253</v>
      </c>
      <c r="O16" s="28">
        <f>'Cena na poramnuvanje'!O16*'Sreden kurs'!$D$5</f>
        <v>2774.7198796673224</v>
      </c>
      <c r="P16" s="28">
        <f>'Cena na poramnuvanje'!P16*'Sreden kurs'!$D$5</f>
        <v>2479.7823556775679</v>
      </c>
      <c r="Q16" s="28">
        <f>'Cena na poramnuvanje'!Q16*'Sreden kurs'!$D$5</f>
        <v>1615.3427495529061</v>
      </c>
      <c r="R16" s="28">
        <f>'Cena na poramnuvanje'!R16*'Sreden kurs'!$D$5</f>
        <v>847.3160366832027</v>
      </c>
      <c r="S16" s="28">
        <f>'Cena na poramnuvanje'!S16*'Sreden kurs'!$D$5</f>
        <v>807.5262440453248</v>
      </c>
      <c r="T16" s="28">
        <f>'Cena na poramnuvanje'!T16*'Sreden kurs'!$D$5</f>
        <v>1364.2669028287876</v>
      </c>
      <c r="U16" s="28">
        <f>'Cena na poramnuvanje'!U16*'Sreden kurs'!$D$5</f>
        <v>2622.8675418981938</v>
      </c>
      <c r="V16" s="28">
        <f>'Cena na poramnuvanje'!V16*'Sreden kurs'!$D$5</f>
        <v>3697.1583129268292</v>
      </c>
      <c r="W16" s="28">
        <f>'Cena na poramnuvanje'!W16*'Sreden kurs'!$D$5</f>
        <v>5013.9030777307798</v>
      </c>
      <c r="X16" s="28">
        <f>'Cena na poramnuvanje'!X16*'Sreden kurs'!$D$5</f>
        <v>5447.7273163013697</v>
      </c>
      <c r="Y16" s="28">
        <f>'Cena na poramnuvanje'!Y16*'Sreden kurs'!$D$5</f>
        <v>5072.7808489977224</v>
      </c>
      <c r="Z16" s="28">
        <f>'Cena na poramnuvanje'!Z16*'Sreden kurs'!$D$5</f>
        <v>4754.7519379999994</v>
      </c>
      <c r="AA16" s="29">
        <f>'Cena na poramnuvanje'!AA16*'Sreden kurs'!$D$5</f>
        <v>3882.7501953124997</v>
      </c>
    </row>
    <row r="17" spans="2:27" x14ac:dyDescent="0.25">
      <c r="B17" s="69"/>
      <c r="C17" s="6" t="s">
        <v>27</v>
      </c>
      <c r="D17" s="28">
        <f>'Cena na poramnuvanje'!D17*'Sreden kurs'!$D$5</f>
        <v>1038.093501710362</v>
      </c>
      <c r="E17" s="28">
        <f>'Cena na poramnuvanje'!E17*'Sreden kurs'!$D$5</f>
        <v>848.42539499999975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1344.80195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0</v>
      </c>
      <c r="Q17" s="28">
        <f>'Cena na poramnuvanje'!Q17*'Sreden kurs'!$D$5</f>
        <v>0</v>
      </c>
      <c r="R17" s="28">
        <f>'Cena na poramnuvanje'!R17*'Sreden kurs'!$D$5</f>
        <v>0</v>
      </c>
      <c r="S17" s="28">
        <f>'Cena na poramnuvanje'!S17*'Sreden kurs'!$D$5</f>
        <v>0</v>
      </c>
      <c r="T17" s="28">
        <f>'Cena na poramnuvanje'!T17*'Sreden kurs'!$D$5</f>
        <v>0</v>
      </c>
      <c r="U17" s="28">
        <f>'Cena na poramnuvanje'!U17*'Sreden kurs'!$D$5</f>
        <v>0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0</v>
      </c>
      <c r="AA17" s="29">
        <f>'Cena na poramnuvanje'!AA17*'Sreden kurs'!$D$5</f>
        <v>0</v>
      </c>
    </row>
    <row r="18" spans="2:27" x14ac:dyDescent="0.25">
      <c r="B18" s="69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1341.1091299999998</v>
      </c>
      <c r="G18" s="28">
        <f>'Cena na poramnuvanje'!G18*'Sreden kurs'!$D$5</f>
        <v>1308.4892199999999</v>
      </c>
      <c r="H18" s="28">
        <f>'Cena na poramnuvanje'!H18*'Sreden kurs'!$D$5</f>
        <v>1309.1046899999999</v>
      </c>
      <c r="I18" s="28">
        <f>'Cena na poramnuvanje'!I18*'Sreden kurs'!$D$5</f>
        <v>1306.0273399999999</v>
      </c>
      <c r="J18" s="28">
        <f>'Cena na poramnuvanje'!J18*'Sreden kurs'!$D$5</f>
        <v>1304.18093</v>
      </c>
      <c r="K18" s="28">
        <f>'Cena na poramnuvanje'!K18*'Sreden kurs'!$D$5</f>
        <v>1379.26827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70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4022.7119199999997</v>
      </c>
      <c r="G19" s="30">
        <f>'Cena na poramnuvanje'!G19*'Sreden kurs'!$D$5</f>
        <v>3925.4676599999998</v>
      </c>
      <c r="H19" s="30">
        <f>'Cena na poramnuvanje'!H19*'Sreden kurs'!$D$5</f>
        <v>3926.6985999999997</v>
      </c>
      <c r="I19" s="30">
        <f>'Cena na poramnuvanje'!I19*'Sreden kurs'!$D$5</f>
        <v>3918.0820199999994</v>
      </c>
      <c r="J19" s="30">
        <f>'Cena na poramnuvanje'!J19*'Sreden kurs'!$D$5</f>
        <v>3911.9273199999998</v>
      </c>
      <c r="K19" s="30">
        <f>'Cena na poramnuvanje'!K19*'Sreden kurs'!$D$5</f>
        <v>4137.8048099999996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8" t="str">
        <f>'Cena na poramnuvanje'!B20:B23</f>
        <v>05.04.2021</v>
      </c>
      <c r="C20" s="6" t="s">
        <v>26</v>
      </c>
      <c r="D20" s="28">
        <f>'Cena na poramnuvanje'!D20*'Sreden kurs'!$D$6</f>
        <v>461.60249999999996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4399.9950299999991</v>
      </c>
      <c r="L20" s="28">
        <f>'Cena na poramnuvanje'!L20*'Sreden kurs'!$D$6</f>
        <v>4675.72559</v>
      </c>
      <c r="M20" s="28">
        <f>'Cena na poramnuvanje'!M20*'Sreden kurs'!$D$6</f>
        <v>4339.0635000000002</v>
      </c>
      <c r="N20" s="28">
        <f>'Cena na poramnuvanje'!N20*'Sreden kurs'!$D$6</f>
        <v>3598.6530900000002</v>
      </c>
      <c r="O20" s="28">
        <f>'Cena na poramnuvanje'!O20*'Sreden kurs'!$D$6</f>
        <v>3204.7522899999999</v>
      </c>
      <c r="P20" s="28">
        <f>'Cena na poramnuvanje'!P20*'Sreden kurs'!$D$6</f>
        <v>2640.1210204428044</v>
      </c>
      <c r="Q20" s="28">
        <f>'Cena na poramnuvanje'!Q20*'Sreden kurs'!$D$6</f>
        <v>2410.9026593451495</v>
      </c>
      <c r="R20" s="28">
        <f>'Cena na poramnuvanje'!R20*'Sreden kurs'!$D$6</f>
        <v>2042.3552816238991</v>
      </c>
      <c r="S20" s="28">
        <f>'Cena na poramnuvanje'!S20*'Sreden kurs'!$D$6</f>
        <v>2071.0666735414566</v>
      </c>
      <c r="T20" s="28">
        <f>'Cena na poramnuvanje'!T20*'Sreden kurs'!$D$6</f>
        <v>0</v>
      </c>
      <c r="U20" s="28">
        <f>'Cena na poramnuvanje'!U20*'Sreden kurs'!$D$6</f>
        <v>0</v>
      </c>
      <c r="V20" s="28">
        <f>'Cena na poramnuvanje'!V20*'Sreden kurs'!$D$6</f>
        <v>0</v>
      </c>
      <c r="W20" s="28">
        <f>'Cena na poramnuvanje'!W20*'Sreden kurs'!$D$6</f>
        <v>0</v>
      </c>
      <c r="X20" s="28">
        <f>'Cena na poramnuvanje'!X20*'Sreden kurs'!$D$6</f>
        <v>5461.873038801572</v>
      </c>
      <c r="Y20" s="28">
        <f>'Cena na poramnuvanje'!Y20*'Sreden kurs'!$D$6</f>
        <v>4995.1225013294816</v>
      </c>
      <c r="Z20" s="28">
        <f>'Cena na poramnuvanje'!Z20*'Sreden kurs'!$D$6</f>
        <v>3799.5866491288693</v>
      </c>
      <c r="AA20" s="29">
        <f>'Cena na poramnuvanje'!AA20*'Sreden kurs'!$D$6</f>
        <v>2395.4092400000004</v>
      </c>
    </row>
    <row r="21" spans="2:27" x14ac:dyDescent="0.25">
      <c r="B21" s="69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0</v>
      </c>
      <c r="I21" s="28">
        <f>'Cena na poramnuvanje'!I21*'Sreden kurs'!$D$6</f>
        <v>0</v>
      </c>
      <c r="J21" s="28">
        <f>'Cena na poramnuvanje'!J21*'Sreden kurs'!$D$6</f>
        <v>0</v>
      </c>
      <c r="K21" s="28">
        <f>'Cena na poramnuvanje'!K21*'Sreden kurs'!$D$6</f>
        <v>0</v>
      </c>
      <c r="L21" s="28">
        <f>'Cena na poramnuvanje'!L21*'Sreden kurs'!$D$6</f>
        <v>0</v>
      </c>
      <c r="M21" s="28">
        <f>'Cena na poramnuvanje'!M21*'Sreden kurs'!$D$6</f>
        <v>0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780.9175987398005</v>
      </c>
      <c r="U21" s="28">
        <f>'Cena na poramnuvanje'!U21*'Sreden kurs'!$D$6</f>
        <v>916.44288237679871</v>
      </c>
      <c r="V21" s="28">
        <f>'Cena na poramnuvanje'!V21*'Sreden kurs'!$D$6</f>
        <v>1143.231237832144</v>
      </c>
      <c r="W21" s="28">
        <f>'Cena na poramnuvanje'!W21*'Sreden kurs'!$D$6</f>
        <v>1376.6525225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25">
      <c r="B22" s="69"/>
      <c r="C22" s="6" t="s">
        <v>28</v>
      </c>
      <c r="D22" s="28">
        <f>'Cena na poramnuvanje'!D22*'Sreden kurs'!$D$6</f>
        <v>0</v>
      </c>
      <c r="E22" s="28">
        <f>'Cena na poramnuvanje'!E22*'Sreden kurs'!$D$6</f>
        <v>0.61546999999999996</v>
      </c>
      <c r="F22" s="28">
        <f>'Cena na poramnuvanje'!F22*'Sreden kurs'!$D$6</f>
        <v>0.61546999999999996</v>
      </c>
      <c r="G22" s="28">
        <f>'Cena na poramnuvanje'!G22*'Sreden kurs'!$D$6</f>
        <v>6.1547000000000001</v>
      </c>
      <c r="H22" s="28">
        <f>'Cena na poramnuvanje'!H22*'Sreden kurs'!$D$6</f>
        <v>30.773499999999999</v>
      </c>
      <c r="I22" s="28">
        <f>'Cena na poramnuvanje'!I22*'Sreden kurs'!$D$6</f>
        <v>113.24648000000001</v>
      </c>
      <c r="J22" s="28">
        <f>'Cena na poramnuvanje'!J22*'Sreden kurs'!$D$6</f>
        <v>94.782380000000003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70"/>
      <c r="C23" s="9" t="s">
        <v>29</v>
      </c>
      <c r="D23" s="30">
        <f>'Cena na poramnuvanje'!D23*'Sreden kurs'!$D$6</f>
        <v>0</v>
      </c>
      <c r="E23" s="30">
        <f>'Cena na poramnuvanje'!E23*'Sreden kurs'!$D$6</f>
        <v>1.8464099999999999</v>
      </c>
      <c r="F23" s="30">
        <f>'Cena na poramnuvanje'!F23*'Sreden kurs'!$D$6</f>
        <v>1.8464099999999999</v>
      </c>
      <c r="G23" s="30">
        <f>'Cena na poramnuvanje'!G23*'Sreden kurs'!$D$6</f>
        <v>18.464099999999998</v>
      </c>
      <c r="H23" s="30">
        <f>'Cena na poramnuvanje'!H23*'Sreden kurs'!$D$6</f>
        <v>92.320499999999996</v>
      </c>
      <c r="I23" s="30">
        <f>'Cena na poramnuvanje'!I23*'Sreden kurs'!$D$6</f>
        <v>339.12396999999999</v>
      </c>
      <c r="J23" s="30">
        <f>'Cena na poramnuvanje'!J23*'Sreden kurs'!$D$6</f>
        <v>284.34713999999997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8" t="str">
        <f>'Cena na poramnuvanje'!B24:B27</f>
        <v>06.04.2021</v>
      </c>
      <c r="C24" s="6" t="s">
        <v>26</v>
      </c>
      <c r="D24" s="28">
        <f>'Cena na poramnuvanje'!D24*'Sreden kurs'!$D$7</f>
        <v>3064.3596312395553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5199.5358300000007</v>
      </c>
      <c r="M24" s="28">
        <f>'Cena na poramnuvanje'!M24*'Sreden kurs'!$D$7</f>
        <v>4991.7048997777774</v>
      </c>
      <c r="N24" s="28">
        <f>'Cena na poramnuvanje'!N24*'Sreden kurs'!$D$7</f>
        <v>4898.461464</v>
      </c>
      <c r="O24" s="28">
        <f>'Cena na poramnuvanje'!O24*'Sreden kurs'!$D$7</f>
        <v>0</v>
      </c>
      <c r="P24" s="28">
        <f>'Cena na poramnuvanje'!P24*'Sreden kurs'!$D$7</f>
        <v>0</v>
      </c>
      <c r="Q24" s="28">
        <f>'Cena na poramnuvanje'!Q24*'Sreden kurs'!$D$7</f>
        <v>0</v>
      </c>
      <c r="R24" s="28">
        <f>'Cena na poramnuvanje'!R24*'Sreden kurs'!$D$7</f>
        <v>0</v>
      </c>
      <c r="S24" s="28">
        <f>'Cena na poramnuvanje'!S24*'Sreden kurs'!$D$7</f>
        <v>0</v>
      </c>
      <c r="T24" s="28">
        <f>'Cena na poramnuvanje'!T24*'Sreden kurs'!$D$7</f>
        <v>0</v>
      </c>
      <c r="U24" s="28">
        <f>'Cena na poramnuvanje'!U24*'Sreden kurs'!$D$7</f>
        <v>0</v>
      </c>
      <c r="V24" s="28">
        <f>'Cena na poramnuvanje'!V24*'Sreden kurs'!$D$7</f>
        <v>0</v>
      </c>
      <c r="W24" s="28">
        <f>'Cena na poramnuvanje'!W24*'Sreden kurs'!$D$7</f>
        <v>0</v>
      </c>
      <c r="X24" s="28">
        <f>'Cena na poramnuvanje'!X24*'Sreden kurs'!$D$7</f>
        <v>0</v>
      </c>
      <c r="Y24" s="28">
        <f>'Cena na poramnuvanje'!Y24*'Sreden kurs'!$D$7</f>
        <v>6204.3484379999991</v>
      </c>
      <c r="Z24" s="28">
        <f>'Cena na poramnuvanje'!Z24*'Sreden kurs'!$D$7</f>
        <v>6244.3685480000004</v>
      </c>
      <c r="AA24" s="29">
        <f>'Cena na poramnuvanje'!AA24*'Sreden kurs'!$D$7</f>
        <v>0</v>
      </c>
    </row>
    <row r="25" spans="2:27" x14ac:dyDescent="0.25">
      <c r="B25" s="69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0</v>
      </c>
      <c r="K25" s="28">
        <f>'Cena na poramnuvanje'!K25*'Sreden kurs'!$D$7</f>
        <v>0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1336.3503040051683</v>
      </c>
      <c r="P25" s="28">
        <f>'Cena na poramnuvanje'!P25*'Sreden kurs'!$D$7</f>
        <v>1268.5875223036649</v>
      </c>
      <c r="Q25" s="28">
        <f>'Cena na poramnuvanje'!Q25*'Sreden kurs'!$D$7</f>
        <v>1188.8153164393834</v>
      </c>
      <c r="R25" s="28">
        <f>'Cena na poramnuvanje'!R25*'Sreden kurs'!$D$7</f>
        <v>1118.3617574467517</v>
      </c>
      <c r="S25" s="28">
        <f>'Cena na poramnuvanje'!S25*'Sreden kurs'!$D$7</f>
        <v>1111.1345110980392</v>
      </c>
      <c r="T25" s="28">
        <f>'Cena na poramnuvanje'!T25*'Sreden kurs'!$D$7</f>
        <v>1229.5339043986983</v>
      </c>
      <c r="U25" s="28">
        <f>'Cena na poramnuvanje'!U25*'Sreden kurs'!$D$7</f>
        <v>1215.7601285000001</v>
      </c>
      <c r="V25" s="28">
        <f>'Cena na poramnuvanje'!V25*'Sreden kurs'!$D$7</f>
        <v>1254.1180026356913</v>
      </c>
      <c r="W25" s="28">
        <f>'Cena na poramnuvanje'!W25*'Sreden kurs'!$D$7</f>
        <v>1649.7798244067087</v>
      </c>
      <c r="X25" s="28">
        <f>'Cena na poramnuvanje'!X25*'Sreden kurs'!$D$7</f>
        <v>2743.5324640000003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1273.0492455749127</v>
      </c>
    </row>
    <row r="26" spans="2:27" x14ac:dyDescent="0.25">
      <c r="B26" s="69"/>
      <c r="C26" s="6" t="s">
        <v>28</v>
      </c>
      <c r="D26" s="28">
        <f>'Cena na poramnuvanje'!D26*'Sreden kurs'!$D$7</f>
        <v>0</v>
      </c>
      <c r="E26" s="28">
        <f>'Cena na poramnuvanje'!E26*'Sreden kurs'!$D$7</f>
        <v>680.95756400000005</v>
      </c>
      <c r="F26" s="28">
        <f>'Cena na poramnuvanje'!F26*'Sreden kurs'!$D$7</f>
        <v>511.64171400000004</v>
      </c>
      <c r="G26" s="28">
        <f>'Cena na poramnuvanje'!G26*'Sreden kurs'!$D$7</f>
        <v>608.30567200000007</v>
      </c>
      <c r="H26" s="28">
        <f>'Cena na poramnuvanje'!H26*'Sreden kurs'!$D$7</f>
        <v>927.85085800000002</v>
      </c>
      <c r="I26" s="28">
        <f>'Cena na poramnuvanje'!I26*'Sreden kurs'!$D$7</f>
        <v>1372.9976200000001</v>
      </c>
      <c r="J26" s="28">
        <f>'Cena na poramnuvanje'!J26*'Sreden kurs'!$D$7</f>
        <v>1776.2771900000002</v>
      </c>
      <c r="K26" s="28">
        <f>'Cena na poramnuvanje'!K26*'Sreden kurs'!$D$7</f>
        <v>1861.8586559999999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70"/>
      <c r="C27" s="9" t="s">
        <v>29</v>
      </c>
      <c r="D27" s="30">
        <f>'Cena na poramnuvanje'!D27*'Sreden kurs'!$D$7</f>
        <v>0</v>
      </c>
      <c r="E27" s="30">
        <f>'Cena na poramnuvanje'!E27*'Sreden kurs'!$D$7</f>
        <v>2042.2569980000001</v>
      </c>
      <c r="F27" s="30">
        <f>'Cena na poramnuvanje'!F27*'Sreden kurs'!$D$7</f>
        <v>1534.9251420000001</v>
      </c>
      <c r="G27" s="30">
        <f>'Cena na poramnuvanje'!G27*'Sreden kurs'!$D$7</f>
        <v>1824.301322</v>
      </c>
      <c r="H27" s="30">
        <f>'Cena na poramnuvanje'!H27*'Sreden kurs'!$D$7</f>
        <v>2782.9368800000002</v>
      </c>
      <c r="I27" s="30">
        <f>'Cena na poramnuvanje'!I27*'Sreden kurs'!$D$7</f>
        <v>4118.9928600000003</v>
      </c>
      <c r="J27" s="30">
        <f>'Cena na poramnuvanje'!J27*'Sreden kurs'!$D$7</f>
        <v>5328.8315700000003</v>
      </c>
      <c r="K27" s="30">
        <f>'Cena na poramnuvanje'!K27*'Sreden kurs'!$D$7</f>
        <v>5585.5759680000001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8" t="str">
        <f>'Cena na poramnuvanje'!B28:B31</f>
        <v>07.04.2021</v>
      </c>
      <c r="C28" s="6" t="s">
        <v>26</v>
      </c>
      <c r="D28" s="28">
        <f>'Cena na poramnuvanje'!D28*'Sreden kurs'!$D$8</f>
        <v>0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0</v>
      </c>
      <c r="L28" s="28">
        <f>'Cena na poramnuvanje'!L28*'Sreden kurs'!$D$8</f>
        <v>5453.7364020000005</v>
      </c>
      <c r="M28" s="28">
        <f>'Cena na poramnuvanje'!M28*'Sreden kurs'!$D$8</f>
        <v>5453.7364020000005</v>
      </c>
      <c r="N28" s="28">
        <f>'Cena na poramnuvanje'!N28*'Sreden kurs'!$D$8</f>
        <v>4940.0232599999999</v>
      </c>
      <c r="O28" s="28">
        <f>'Cena na poramnuvanje'!O28*'Sreden kurs'!$D$8</f>
        <v>4967.1256320000002</v>
      </c>
      <c r="P28" s="28">
        <f>'Cena na poramnuvanje'!P28*'Sreden kurs'!$D$8</f>
        <v>4776.7930649999998</v>
      </c>
      <c r="Q28" s="28">
        <f>'Cena na poramnuvanje'!Q28*'Sreden kurs'!$D$8</f>
        <v>4403.5194870000005</v>
      </c>
      <c r="R28" s="28">
        <f>'Cena na poramnuvanje'!R28*'Sreden kurs'!$D$8</f>
        <v>4018.2613444239387</v>
      </c>
      <c r="S28" s="28">
        <f>'Cena na poramnuvanje'!S28*'Sreden kurs'!$D$8</f>
        <v>4132.7161637179797</v>
      </c>
      <c r="T28" s="28">
        <f>'Cena na poramnuvanje'!T28*'Sreden kurs'!$D$8</f>
        <v>4333.9156679999987</v>
      </c>
      <c r="U28" s="28">
        <f>'Cena na poramnuvanje'!U28*'Sreden kurs'!$D$8</f>
        <v>4711.4482586498052</v>
      </c>
      <c r="V28" s="28">
        <f>'Cena na poramnuvanje'!V28*'Sreden kurs'!$D$8</f>
        <v>5453.7364019999995</v>
      </c>
      <c r="W28" s="28">
        <f>'Cena na poramnuvanje'!W28*'Sreden kurs'!$D$8</f>
        <v>5563.375457631395</v>
      </c>
      <c r="X28" s="28">
        <f>'Cena na poramnuvanje'!X28*'Sreden kurs'!$D$8</f>
        <v>5591.06602854212</v>
      </c>
      <c r="Y28" s="28">
        <f>'Cena na poramnuvanje'!Y28*'Sreden kurs'!$D$8</f>
        <v>5453.7364020000005</v>
      </c>
      <c r="Z28" s="28">
        <f>'Cena na poramnuvanje'!Z28*'Sreden kurs'!$D$8</f>
        <v>5546.221232535886</v>
      </c>
      <c r="AA28" s="29">
        <f>'Cena na poramnuvanje'!AA28*'Sreden kurs'!$D$8</f>
        <v>5219.1986214903136</v>
      </c>
    </row>
    <row r="29" spans="2:27" x14ac:dyDescent="0.25">
      <c r="B29" s="69"/>
      <c r="C29" s="6" t="s">
        <v>27</v>
      </c>
      <c r="D29" s="28">
        <f>'Cena na poramnuvanje'!D29*'Sreden kurs'!$D$8</f>
        <v>1911.3331889999997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9"/>
      <c r="C30" s="6" t="s">
        <v>28</v>
      </c>
      <c r="D30" s="28">
        <f>'Cena na poramnuvanje'!D30*'Sreden kurs'!$D$8</f>
        <v>0</v>
      </c>
      <c r="E30" s="28">
        <f>'Cena na poramnuvanje'!E30*'Sreden kurs'!$D$8</f>
        <v>1809.083331</v>
      </c>
      <c r="F30" s="28">
        <f>'Cena na poramnuvanje'!F30*'Sreden kurs'!$D$8</f>
        <v>1679.1151380000001</v>
      </c>
      <c r="G30" s="28">
        <f>'Cena na poramnuvanje'!G30*'Sreden kurs'!$D$8</f>
        <v>1589.18454</v>
      </c>
      <c r="H30" s="28">
        <f>'Cena na poramnuvanje'!H30*'Sreden kurs'!$D$8</f>
        <v>1679.1151380000001</v>
      </c>
      <c r="I30" s="28">
        <f>'Cena na poramnuvanje'!I30*'Sreden kurs'!$D$8</f>
        <v>1823.2504800000002</v>
      </c>
      <c r="J30" s="28">
        <f>'Cena na poramnuvanje'!J30*'Sreden kurs'!$D$8</f>
        <v>2126.920239</v>
      </c>
      <c r="K30" s="28">
        <f>'Cena na poramnuvanje'!K30*'Sreden kurs'!$D$8</f>
        <v>2585.1967110000001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70"/>
      <c r="C31" s="9" t="s">
        <v>29</v>
      </c>
      <c r="D31" s="30">
        <f>'Cena na poramnuvanje'!D31*'Sreden kurs'!$D$8</f>
        <v>0</v>
      </c>
      <c r="E31" s="30">
        <f>'Cena na poramnuvanje'!E31*'Sreden kurs'!$D$8</f>
        <v>5426.6340299999993</v>
      </c>
      <c r="F31" s="30">
        <f>'Cena na poramnuvanje'!F31*'Sreden kurs'!$D$8</f>
        <v>5036.7294510000002</v>
      </c>
      <c r="G31" s="30">
        <f>'Cena na poramnuvanje'!G31*'Sreden kurs'!$D$8</f>
        <v>4767.5536200000006</v>
      </c>
      <c r="H31" s="30">
        <f>'Cena na poramnuvanje'!H31*'Sreden kurs'!$D$8</f>
        <v>5036.7294510000002</v>
      </c>
      <c r="I31" s="30">
        <f>'Cena na poramnuvanje'!I31*'Sreden kurs'!$D$8</f>
        <v>5469.1354770000007</v>
      </c>
      <c r="J31" s="30">
        <f>'Cena na poramnuvanje'!J31*'Sreden kurs'!$D$8</f>
        <v>6380.1447539999999</v>
      </c>
      <c r="K31" s="30">
        <f>'Cena na poramnuvanje'!K31*'Sreden kurs'!$D$8</f>
        <v>7755.5901329999997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8" t="str">
        <f>'Cena na poramnuvanje'!B32:B35</f>
        <v>08.04.2021</v>
      </c>
      <c r="C32" s="6" t="s">
        <v>26</v>
      </c>
      <c r="D32" s="28">
        <f>'Cena na poramnuvanje'!D32*'Sreden kurs'!$D$9</f>
        <v>5324.2723165026191</v>
      </c>
      <c r="E32" s="28">
        <f>'Cena na poramnuvanje'!E32*'Sreden kurs'!$D$9</f>
        <v>4619.1259015000005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5453.7628275405405</v>
      </c>
      <c r="L32" s="28">
        <f>'Cena na poramnuvanje'!L32*'Sreden kurs'!$D$9</f>
        <v>5454.3064811181821</v>
      </c>
      <c r="M32" s="28">
        <f>'Cena na poramnuvanje'!M32*'Sreden kurs'!$D$9</f>
        <v>5475.5215433420935</v>
      </c>
      <c r="N32" s="28">
        <f>'Cena na poramnuvanje'!N32*'Sreden kurs'!$D$9</f>
        <v>5461.398393970735</v>
      </c>
      <c r="O32" s="28">
        <f>'Cena na poramnuvanje'!O32*'Sreden kurs'!$D$9</f>
        <v>5193.0515592366419</v>
      </c>
      <c r="P32" s="28">
        <f>'Cena na poramnuvanje'!P32*'Sreden kurs'!$D$9</f>
        <v>5037.0143847021282</v>
      </c>
      <c r="Q32" s="28">
        <f>'Cena na poramnuvanje'!Q32*'Sreden kurs'!$D$9</f>
        <v>4871.3093897963399</v>
      </c>
      <c r="R32" s="28">
        <f>'Cena na poramnuvanje'!R32*'Sreden kurs'!$D$9</f>
        <v>4572.0868472045449</v>
      </c>
      <c r="S32" s="28">
        <f>'Cena na poramnuvanje'!S32*'Sreden kurs'!$D$9</f>
        <v>4637.2237745692528</v>
      </c>
      <c r="T32" s="28">
        <f>'Cena na poramnuvanje'!T32*'Sreden kurs'!$D$9</f>
        <v>4732.7076045537187</v>
      </c>
      <c r="U32" s="28">
        <f>'Cena na poramnuvanje'!U32*'Sreden kurs'!$D$9</f>
        <v>5061.2021866714285</v>
      </c>
      <c r="V32" s="28">
        <f>'Cena na poramnuvanje'!V32*'Sreden kurs'!$D$9</f>
        <v>5454.0320049454549</v>
      </c>
      <c r="W32" s="28">
        <f>'Cena na poramnuvanje'!W32*'Sreden kurs'!$D$9</f>
        <v>5590.827898473759</v>
      </c>
      <c r="X32" s="28">
        <f>'Cena na poramnuvanje'!X32*'Sreden kurs'!$D$9</f>
        <v>5526.8469191115528</v>
      </c>
      <c r="Y32" s="28">
        <f>'Cena na poramnuvanje'!Y32*'Sreden kurs'!$D$9</f>
        <v>5480.1299530042352</v>
      </c>
      <c r="Z32" s="28">
        <f>'Cena na poramnuvanje'!Z32*'Sreden kurs'!$D$9</f>
        <v>5519.8634839581073</v>
      </c>
      <c r="AA32" s="29">
        <f>'Cena na poramnuvanje'!AA32*'Sreden kurs'!$D$9</f>
        <v>5479.6157043581752</v>
      </c>
    </row>
    <row r="33" spans="2:27" x14ac:dyDescent="0.25">
      <c r="B33" s="69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9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1748.6932979999999</v>
      </c>
      <c r="G34" s="28">
        <f>'Cena na poramnuvanje'!G34*'Sreden kurs'!$D$9</f>
        <v>1553.983262</v>
      </c>
      <c r="H34" s="28">
        <f>'Cena na poramnuvanje'!H34*'Sreden kurs'!$D$9</f>
        <v>1719.7332610000001</v>
      </c>
      <c r="I34" s="28">
        <f>'Cena na poramnuvanje'!I34*'Sreden kurs'!$D$9</f>
        <v>1848.5129999999999</v>
      </c>
      <c r="J34" s="28">
        <f>'Cena na poramnuvanje'!J34*'Sreden kurs'!$D$9</f>
        <v>2182.4776820000002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70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5245.4637229999998</v>
      </c>
      <c r="G35" s="30">
        <f>'Cena na poramnuvanje'!G35*'Sreden kurs'!$D$9</f>
        <v>4661.9497860000001</v>
      </c>
      <c r="H35" s="30">
        <f>'Cena na poramnuvanje'!H35*'Sreden kurs'!$D$9</f>
        <v>5158.5836120000004</v>
      </c>
      <c r="I35" s="30">
        <f>'Cena na poramnuvanje'!I35*'Sreden kurs'!$D$9</f>
        <v>5545.5389999999998</v>
      </c>
      <c r="J35" s="30">
        <f>'Cena na poramnuvanje'!J35*'Sreden kurs'!$D$9</f>
        <v>6547.4330460000001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8" t="str">
        <f>'Cena na poramnuvanje'!B36:B39</f>
        <v>09.04.2021</v>
      </c>
      <c r="C36" s="6" t="s">
        <v>26</v>
      </c>
      <c r="D36" s="28">
        <f>'Cena na poramnuvanje'!D36*'Sreden kurs'!$D$10</f>
        <v>5110.6794205078768</v>
      </c>
      <c r="E36" s="28">
        <f>'Cena na poramnuvanje'!E36*'Sreden kurs'!$D$10</f>
        <v>4835.7198505000006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5356.3703570588241</v>
      </c>
      <c r="K36" s="28">
        <f>'Cena na poramnuvanje'!K36*'Sreden kurs'!$D$10</f>
        <v>5453.298393307693</v>
      </c>
      <c r="L36" s="28">
        <f>'Cena na poramnuvanje'!L36*'Sreden kurs'!$D$10</f>
        <v>5453.7572615909094</v>
      </c>
      <c r="M36" s="28">
        <f>'Cena na poramnuvanje'!M36*'Sreden kurs'!$D$10</f>
        <v>5209.8455365157897</v>
      </c>
      <c r="N36" s="28">
        <f>'Cena na poramnuvanje'!N36*'Sreden kurs'!$D$10</f>
        <v>4693.2260905004714</v>
      </c>
      <c r="O36" s="28">
        <f>'Cena na poramnuvanje'!O36*'Sreden kurs'!$D$10</f>
        <v>4541.6583911860862</v>
      </c>
      <c r="P36" s="28">
        <f>'Cena na poramnuvanje'!P36*'Sreden kurs'!$D$10</f>
        <v>4400.1357661899729</v>
      </c>
      <c r="Q36" s="28">
        <f>'Cena na poramnuvanje'!Q36*'Sreden kurs'!$D$10</f>
        <v>4254.3715406124702</v>
      </c>
      <c r="R36" s="28">
        <f>'Cena na poramnuvanje'!R36*'Sreden kurs'!$D$10</f>
        <v>4140.5123099113271</v>
      </c>
      <c r="S36" s="28">
        <f>'Cena na poramnuvanje'!S36*'Sreden kurs'!$D$10</f>
        <v>4187.6717962886596</v>
      </c>
      <c r="T36" s="28">
        <f>'Cena na poramnuvanje'!T36*'Sreden kurs'!$D$10</f>
        <v>4489.9812185000001</v>
      </c>
      <c r="U36" s="28">
        <f>'Cena na poramnuvanje'!U36*'Sreden kurs'!$D$10</f>
        <v>0</v>
      </c>
      <c r="V36" s="28">
        <f>'Cena na poramnuvanje'!V36*'Sreden kurs'!$D$10</f>
        <v>0</v>
      </c>
      <c r="W36" s="28">
        <f>'Cena na poramnuvanje'!W36*'Sreden kurs'!$D$10</f>
        <v>5743.2687036184216</v>
      </c>
      <c r="X36" s="28">
        <f>'Cena na poramnuvanje'!X36*'Sreden kurs'!$D$10</f>
        <v>5527.7230179771695</v>
      </c>
      <c r="Y36" s="28">
        <f>'Cena na poramnuvanje'!Y36*'Sreden kurs'!$D$10</f>
        <v>5473.6706148631838</v>
      </c>
      <c r="Z36" s="28">
        <f>'Cena na poramnuvanje'!Z36*'Sreden kurs'!$D$10</f>
        <v>5515.5923034555781</v>
      </c>
      <c r="AA36" s="29">
        <f>'Cena na poramnuvanje'!AA36*'Sreden kurs'!$D$10</f>
        <v>5321.4049440567824</v>
      </c>
    </row>
    <row r="37" spans="2:27" x14ac:dyDescent="0.25">
      <c r="B37" s="69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1872.4281870000002</v>
      </c>
      <c r="V37" s="28">
        <f>'Cena na poramnuvanje'!V37*'Sreden kurs'!$D$10</f>
        <v>2131.8201800000002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25">
      <c r="B38" s="69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1680.8108240000001</v>
      </c>
      <c r="G38" s="28">
        <f>'Cena na poramnuvanje'!G38*'Sreden kurs'!$D$10</f>
        <v>1671.5688290000001</v>
      </c>
      <c r="H38" s="28">
        <f>'Cena na poramnuvanje'!H38*'Sreden kurs'!$D$10</f>
        <v>1720.859469</v>
      </c>
      <c r="I38" s="28">
        <f>'Cena na poramnuvanje'!I38*'Sreden kurs'!$D$10</f>
        <v>1961.767472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70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5041.816339</v>
      </c>
      <c r="G39" s="30">
        <f>'Cena na poramnuvanje'!G39*'Sreden kurs'!$D$10</f>
        <v>5014.0903539999999</v>
      </c>
      <c r="H39" s="30">
        <f>'Cena na poramnuvanje'!H39*'Sreden kurs'!$D$10</f>
        <v>5162.5784070000009</v>
      </c>
      <c r="I39" s="30">
        <f>'Cena na poramnuvanje'!I39*'Sreden kurs'!$D$10</f>
        <v>5885.3024159999995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8" t="str">
        <f>'Cena na poramnuvanje'!B40:B43</f>
        <v>10.04.2021</v>
      </c>
      <c r="C40" s="6" t="s">
        <v>26</v>
      </c>
      <c r="D40" s="28">
        <f>'Cena na poramnuvanje'!D40*'Sreden kurs'!$D$11</f>
        <v>5163.1293609023796</v>
      </c>
      <c r="E40" s="28">
        <f>'Cena na poramnuvanje'!E40*'Sreden kurs'!$D$11</f>
        <v>4803.3935170227269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5081.5248889000004</v>
      </c>
      <c r="M40" s="28">
        <f>'Cena na poramnuvanje'!M40*'Sreden kurs'!$D$11</f>
        <v>5103.565983232992</v>
      </c>
      <c r="N40" s="28">
        <f>'Cena na poramnuvanje'!N40*'Sreden kurs'!$D$11</f>
        <v>4739.5851976097565</v>
      </c>
      <c r="O40" s="28">
        <f>'Cena na poramnuvanje'!O40*'Sreden kurs'!$D$11</f>
        <v>4640.5029230600003</v>
      </c>
      <c r="P40" s="28">
        <f>'Cena na poramnuvanje'!P40*'Sreden kurs'!$D$11</f>
        <v>4451.338002333333</v>
      </c>
      <c r="Q40" s="28">
        <f>'Cena na poramnuvanje'!Q40*'Sreden kurs'!$D$11</f>
        <v>0</v>
      </c>
      <c r="R40" s="28">
        <f>'Cena na poramnuvanje'!R40*'Sreden kurs'!$D$11</f>
        <v>4122.2987154463863</v>
      </c>
      <c r="S40" s="28">
        <f>'Cena na poramnuvanje'!S40*'Sreden kurs'!$D$11</f>
        <v>4042.5575831000001</v>
      </c>
      <c r="T40" s="28">
        <f>'Cena na poramnuvanje'!T40*'Sreden kurs'!$D$11</f>
        <v>4218.4485718181813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5564.6713632111259</v>
      </c>
      <c r="X40" s="28">
        <f>'Cena na poramnuvanje'!X40*'Sreden kurs'!$D$11</f>
        <v>5454.2726457923081</v>
      </c>
      <c r="Y40" s="28">
        <f>'Cena na poramnuvanje'!Y40*'Sreden kurs'!$D$11</f>
        <v>4883.9382786321848</v>
      </c>
      <c r="Z40" s="28">
        <f>'Cena na poramnuvanje'!Z40*'Sreden kurs'!$D$11</f>
        <v>4435.3638030659804</v>
      </c>
      <c r="AA40" s="29">
        <f>'Cena na poramnuvanje'!AA40*'Sreden kurs'!$D$11</f>
        <v>4066.821116442623</v>
      </c>
    </row>
    <row r="41" spans="2:27" x14ac:dyDescent="0.25">
      <c r="B41" s="69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1617.417375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1344.7175726419753</v>
      </c>
      <c r="V41" s="28">
        <f>'Cena na poramnuvanje'!V41*'Sreden kurs'!$D$11</f>
        <v>1292.1604830424769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25">
      <c r="B42" s="69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1766.5278530000003</v>
      </c>
      <c r="G42" s="28">
        <f>'Cena na poramnuvanje'!G42*'Sreden kurs'!$D$11</f>
        <v>1711.6897020000001</v>
      </c>
      <c r="H42" s="28">
        <f>'Cena na poramnuvanje'!H42*'Sreden kurs'!$D$11</f>
        <v>1711.6897020000001</v>
      </c>
      <c r="I42" s="28">
        <f>'Cena na poramnuvanje'!I42*'Sreden kurs'!$D$11</f>
        <v>1724.6290409999999</v>
      </c>
      <c r="J42" s="28">
        <f>'Cena na poramnuvanje'!J42*'Sreden kurs'!$D$11</f>
        <v>1752.3561960000002</v>
      </c>
      <c r="K42" s="28">
        <f>'Cena na poramnuvanje'!K42*'Sreden kurs'!$D$11</f>
        <v>1884.830381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70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5299.5835590000006</v>
      </c>
      <c r="G43" s="30">
        <f>'Cena na poramnuvanje'!G43*'Sreden kurs'!$D$11</f>
        <v>5135.0691060000008</v>
      </c>
      <c r="H43" s="30">
        <f>'Cena na poramnuvanje'!H43*'Sreden kurs'!$D$11</f>
        <v>5134.4529469999998</v>
      </c>
      <c r="I43" s="30">
        <f>'Cena na poramnuvanje'!I43*'Sreden kurs'!$D$11</f>
        <v>5173.8871230000004</v>
      </c>
      <c r="J43" s="30">
        <f>'Cena na poramnuvanje'!J43*'Sreden kurs'!$D$11</f>
        <v>5257.0685880000001</v>
      </c>
      <c r="K43" s="30">
        <f>'Cena na poramnuvanje'!K43*'Sreden kurs'!$D$11</f>
        <v>5654.4911430000002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8" t="str">
        <f>'Cena na poramnuvanje'!B44:B47</f>
        <v>11.04.2021</v>
      </c>
      <c r="C44" s="6" t="s">
        <v>26</v>
      </c>
      <c r="D44" s="28">
        <f>'Cena na poramnuvanje'!D44*'Sreden kurs'!$D$12</f>
        <v>4042.3111194999997</v>
      </c>
      <c r="E44" s="28">
        <f>'Cena na poramnuvanje'!E44*'Sreden kurs'!$D$12</f>
        <v>3709.8933390000007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3521.0173603942621</v>
      </c>
      <c r="M44" s="28">
        <f>'Cena na poramnuvanje'!M44*'Sreden kurs'!$D$12</f>
        <v>3644.2956690896258</v>
      </c>
      <c r="N44" s="28">
        <f>'Cena na poramnuvanje'!N44*'Sreden kurs'!$D$12</f>
        <v>3466.5922742552366</v>
      </c>
      <c r="O44" s="28">
        <f>'Cena na poramnuvanje'!O44*'Sreden kurs'!$D$12</f>
        <v>3361.9747585142863</v>
      </c>
      <c r="P44" s="28">
        <f>'Cena na poramnuvanje'!P44*'Sreden kurs'!$D$12</f>
        <v>3706.1963850000002</v>
      </c>
      <c r="Q44" s="28">
        <f>'Cena na poramnuvanje'!Q44*'Sreden kurs'!$D$12</f>
        <v>3122.4733572815808</v>
      </c>
      <c r="R44" s="28">
        <f>'Cena na poramnuvanje'!R44*'Sreden kurs'!$D$12</f>
        <v>2921.2418735144511</v>
      </c>
      <c r="S44" s="28">
        <f>'Cena na poramnuvanje'!S44*'Sreden kurs'!$D$12</f>
        <v>3049.58038506</v>
      </c>
      <c r="T44" s="28">
        <f>'Cena na poramnuvanje'!T44*'Sreden kurs'!$D$12</f>
        <v>3377.9816891071432</v>
      </c>
      <c r="U44" s="28">
        <f>'Cena na poramnuvanje'!U44*'Sreden kurs'!$D$12</f>
        <v>0</v>
      </c>
      <c r="V44" s="28">
        <f>'Cena na poramnuvanje'!V44*'Sreden kurs'!$D$12</f>
        <v>5112.2712230000006</v>
      </c>
      <c r="W44" s="28">
        <f>'Cena na poramnuvanje'!W44*'Sreden kurs'!$D$12</f>
        <v>5602.6614658044955</v>
      </c>
      <c r="X44" s="28">
        <f>'Cena na poramnuvanje'!X44*'Sreden kurs'!$D$12</f>
        <v>5618.5734726603478</v>
      </c>
      <c r="Y44" s="28">
        <f>'Cena na poramnuvanje'!Y44*'Sreden kurs'!$D$12</f>
        <v>5218.6276235223895</v>
      </c>
      <c r="Z44" s="28">
        <f>'Cena na poramnuvanje'!Z44*'Sreden kurs'!$D$12</f>
        <v>4696.6284674927347</v>
      </c>
      <c r="AA44" s="29">
        <f>'Cena na poramnuvanje'!AA44*'Sreden kurs'!$D$12</f>
        <v>4324.0417148947372</v>
      </c>
    </row>
    <row r="45" spans="2:27" x14ac:dyDescent="0.25">
      <c r="B45" s="69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0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1516.9834579999999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0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25">
      <c r="B46" s="69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1356.1659590000002</v>
      </c>
      <c r="G46" s="28">
        <f>'Cena na poramnuvanje'!G46*'Sreden kurs'!$D$12</f>
        <v>1308.721716</v>
      </c>
      <c r="H46" s="28">
        <f>'Cena na poramnuvanje'!H46*'Sreden kurs'!$D$12</f>
        <v>1294.5500590000001</v>
      </c>
      <c r="I46" s="28">
        <f>'Cena na poramnuvanje'!I46*'Sreden kurs'!$D$12</f>
        <v>1291.4692640000001</v>
      </c>
      <c r="J46" s="28">
        <f>'Cena na poramnuvanje'!J46*'Sreden kurs'!$D$12</f>
        <v>1263.7421090000003</v>
      </c>
      <c r="K46" s="28">
        <f>'Cena na poramnuvanje'!K46*'Sreden kurs'!$D$12</f>
        <v>1270.5198580000001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70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4067.8817180000001</v>
      </c>
      <c r="G47" s="30">
        <f>'Cena na poramnuvanje'!G47*'Sreden kurs'!$D$12</f>
        <v>3925.5489890000003</v>
      </c>
      <c r="H47" s="30">
        <f>'Cena na poramnuvanje'!H47*'Sreden kurs'!$D$12</f>
        <v>3883.0340180000003</v>
      </c>
      <c r="I47" s="30">
        <f>'Cena na poramnuvanje'!I47*'Sreden kurs'!$D$12</f>
        <v>3873.7916330000003</v>
      </c>
      <c r="J47" s="30">
        <f>'Cena na poramnuvanje'!J47*'Sreden kurs'!$D$12</f>
        <v>3790.6101680000006</v>
      </c>
      <c r="K47" s="30">
        <f>'Cena na poramnuvanje'!K47*'Sreden kurs'!$D$12</f>
        <v>3810.9434150000002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8" t="str">
        <f>'Cena na poramnuvanje'!B48:B51</f>
        <v>12.04.2021</v>
      </c>
      <c r="C48" s="6" t="s">
        <v>26</v>
      </c>
      <c r="D48" s="28">
        <f>'Cena na poramnuvanje'!D48*'Sreden kurs'!$D$13</f>
        <v>4428.5243203846157</v>
      </c>
      <c r="E48" s="28">
        <f>'Cena na poramnuvanje'!E48*'Sreden kurs'!$D$13</f>
        <v>0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6300.2257750000008</v>
      </c>
      <c r="N48" s="28">
        <f>'Cena na poramnuvanje'!N48*'Sreden kurs'!$D$13</f>
        <v>6300.2257750000008</v>
      </c>
      <c r="O48" s="28">
        <f>'Cena na poramnuvanje'!O48*'Sreden kurs'!$D$13</f>
        <v>6300.2257750000008</v>
      </c>
      <c r="P48" s="28">
        <f>'Cena na poramnuvanje'!P48*'Sreden kurs'!$D$13</f>
        <v>6284.8218000000006</v>
      </c>
      <c r="Q48" s="28">
        <f>'Cena na poramnuvanje'!Q48*'Sreden kurs'!$D$13</f>
        <v>5850.4297049999996</v>
      </c>
      <c r="R48" s="28">
        <f>'Cena na poramnuvanje'!R48*'Sreden kurs'!$D$13</f>
        <v>0</v>
      </c>
      <c r="S48" s="28">
        <f>'Cena na poramnuvanje'!S48*'Sreden kurs'!$D$13</f>
        <v>0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0</v>
      </c>
      <c r="W48" s="28">
        <f>'Cena na poramnuvanje'!W48*'Sreden kurs'!$D$13</f>
        <v>0</v>
      </c>
      <c r="X48" s="28">
        <f>'Cena na poramnuvanje'!X48*'Sreden kurs'!$D$13</f>
        <v>5617.4818508064518</v>
      </c>
      <c r="Y48" s="28">
        <f>'Cena na poramnuvanje'!Y48*'Sreden kurs'!$D$13</f>
        <v>0</v>
      </c>
      <c r="Z48" s="28">
        <f>'Cena na poramnuvanje'!Z48*'Sreden kurs'!$D$13</f>
        <v>6300.2257750000008</v>
      </c>
      <c r="AA48" s="29">
        <f>'Cena na poramnuvanje'!AA48*'Sreden kurs'!$D$13</f>
        <v>0</v>
      </c>
    </row>
    <row r="49" spans="2:27" x14ac:dyDescent="0.25">
      <c r="B49" s="69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0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0</v>
      </c>
      <c r="O49" s="28">
        <f>'Cena na poramnuvanje'!O49*'Sreden kurs'!$D$13</f>
        <v>0</v>
      </c>
      <c r="P49" s="28">
        <f>'Cena na poramnuvanje'!P49*'Sreden kurs'!$D$13</f>
        <v>0</v>
      </c>
      <c r="Q49" s="28">
        <f>'Cena na poramnuvanje'!Q49*'Sreden kurs'!$D$13</f>
        <v>0</v>
      </c>
      <c r="R49" s="28">
        <f>'Cena na poramnuvanje'!R49*'Sreden kurs'!$D$13</f>
        <v>1931.6584650000004</v>
      </c>
      <c r="S49" s="28">
        <f>'Cena na poramnuvanje'!S49*'Sreden kurs'!$D$13</f>
        <v>1361.6304232147152</v>
      </c>
      <c r="T49" s="28">
        <f>'Cena na poramnuvanje'!T49*'Sreden kurs'!$D$13</f>
        <v>1971.7088000000001</v>
      </c>
      <c r="U49" s="28">
        <f>'Cena na poramnuvanje'!U49*'Sreden kurs'!$D$13</f>
        <v>2073.9911939999997</v>
      </c>
      <c r="V49" s="28">
        <f>'Cena na poramnuvanje'!V49*'Sreden kurs'!$D$13</f>
        <v>2248.9803499999998</v>
      </c>
      <c r="W49" s="28">
        <f>'Cena na poramnuvanje'!W49*'Sreden kurs'!$D$13</f>
        <v>1644.3033285527342</v>
      </c>
      <c r="X49" s="28">
        <f>'Cena na poramnuvanje'!X49*'Sreden kurs'!$D$13</f>
        <v>0</v>
      </c>
      <c r="Y49" s="28">
        <f>'Cena na poramnuvanje'!Y49*'Sreden kurs'!$D$13</f>
        <v>2310.5962500000001</v>
      </c>
      <c r="Z49" s="28">
        <f>'Cena na poramnuvanje'!Z49*'Sreden kurs'!$D$13</f>
        <v>0</v>
      </c>
      <c r="AA49" s="29">
        <f>'Cena na poramnuvanje'!AA49*'Sreden kurs'!$D$13</f>
        <v>1145.4395810000001</v>
      </c>
    </row>
    <row r="50" spans="2:27" x14ac:dyDescent="0.25">
      <c r="B50" s="69"/>
      <c r="C50" s="6" t="s">
        <v>28</v>
      </c>
      <c r="D50" s="28">
        <f>'Cena na poramnuvanje'!D50*'Sreden kurs'!$D$13</f>
        <v>0</v>
      </c>
      <c r="E50" s="28">
        <f>'Cena na poramnuvanje'!E50*'Sreden kurs'!$D$13</f>
        <v>1558.8822700000001</v>
      </c>
      <c r="F50" s="28">
        <f>'Cena na poramnuvanje'!F50*'Sreden kurs'!$D$13</f>
        <v>1541.0136590000002</v>
      </c>
      <c r="G50" s="28">
        <f>'Cena na poramnuvanje'!G50*'Sreden kurs'!$D$13</f>
        <v>1541.0136590000002</v>
      </c>
      <c r="H50" s="28">
        <f>'Cena na poramnuvanje'!H50*'Sreden kurs'!$D$13</f>
        <v>1580.4478349999999</v>
      </c>
      <c r="I50" s="28">
        <f>'Cena na poramnuvanje'!I50*'Sreden kurs'!$D$13</f>
        <v>1739.4168570000002</v>
      </c>
      <c r="J50" s="28">
        <f>'Cena na poramnuvanje'!J50*'Sreden kurs'!$D$13</f>
        <v>2079.5366250000002</v>
      </c>
      <c r="K50" s="28">
        <f>'Cena na poramnuvanje'!K50*'Sreden kurs'!$D$13</f>
        <v>2446.1512300000004</v>
      </c>
      <c r="L50" s="28">
        <f>'Cena na poramnuvanje'!L50*'Sreden kurs'!$D$13</f>
        <v>2597.110185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70"/>
      <c r="C51" s="9" t="s">
        <v>29</v>
      </c>
      <c r="D51" s="30">
        <f>'Cena na poramnuvanje'!D51*'Sreden kurs'!$D$13</f>
        <v>0</v>
      </c>
      <c r="E51" s="30">
        <f>'Cena na poramnuvanje'!E51*'Sreden kurs'!$D$13</f>
        <v>4676.6468100000002</v>
      </c>
      <c r="F51" s="30">
        <f>'Cena na poramnuvanje'!F51*'Sreden kurs'!$D$13</f>
        <v>4622.4248180000004</v>
      </c>
      <c r="G51" s="30">
        <f>'Cena na poramnuvanje'!G51*'Sreden kurs'!$D$13</f>
        <v>4622.4248180000004</v>
      </c>
      <c r="H51" s="30">
        <f>'Cena na poramnuvanje'!H51*'Sreden kurs'!$D$13</f>
        <v>4741.3435050000007</v>
      </c>
      <c r="I51" s="30">
        <f>'Cena na poramnuvanje'!I51*'Sreden kurs'!$D$13</f>
        <v>5218.2505710000005</v>
      </c>
      <c r="J51" s="30">
        <f>'Cena na poramnuvanje'!J51*'Sreden kurs'!$D$13</f>
        <v>6238.6098750000001</v>
      </c>
      <c r="K51" s="30">
        <f>'Cena na poramnuvanje'!K51*'Sreden kurs'!$D$13</f>
        <v>7338.4536900000003</v>
      </c>
      <c r="L51" s="30">
        <f>'Cena na poramnuvanje'!L51*'Sreden kurs'!$D$13</f>
        <v>7791.3305550000005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8" t="str">
        <f>'Cena na poramnuvanje'!B52:B55</f>
        <v>13.04.2021</v>
      </c>
      <c r="C52" s="6" t="s">
        <v>26</v>
      </c>
      <c r="D52" s="28">
        <f>'Cena na poramnuvanje'!D52*'Sreden kurs'!$D$14</f>
        <v>5366.0503500000004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0</v>
      </c>
      <c r="O52" s="28">
        <f>'Cena na poramnuvanje'!O52*'Sreden kurs'!$D$14</f>
        <v>0</v>
      </c>
      <c r="P52" s="28">
        <f>'Cena na poramnuvanje'!P52*'Sreden kurs'!$D$14</f>
        <v>0</v>
      </c>
      <c r="Q52" s="28">
        <f>'Cena na poramnuvanje'!Q52*'Sreden kurs'!$D$14</f>
        <v>0</v>
      </c>
      <c r="R52" s="28">
        <f>'Cena na poramnuvanje'!R52*'Sreden kurs'!$D$14</f>
        <v>6053.6737499999999</v>
      </c>
      <c r="S52" s="28">
        <f>'Cena na poramnuvanje'!S52*'Sreden kurs'!$D$14</f>
        <v>5942.7667500000007</v>
      </c>
      <c r="T52" s="28">
        <f>'Cena na poramnuvanje'!T52*'Sreden kurs'!$D$14</f>
        <v>0</v>
      </c>
      <c r="U52" s="28">
        <f>'Cena na poramnuvanje'!U52*'Sreden kurs'!$D$14</f>
        <v>0</v>
      </c>
      <c r="V52" s="28">
        <f>'Cena na poramnuvanje'!V52*'Sreden kurs'!$D$14</f>
        <v>0</v>
      </c>
      <c r="W52" s="28">
        <f>'Cena na poramnuvanje'!W52*'Sreden kurs'!$D$14</f>
        <v>0</v>
      </c>
      <c r="X52" s="28">
        <f>'Cena na poramnuvanje'!X52*'Sreden kurs'!$D$14</f>
        <v>0</v>
      </c>
      <c r="Y52" s="28">
        <f>'Cena na poramnuvanje'!Y52*'Sreden kurs'!$D$14</f>
        <v>0</v>
      </c>
      <c r="Z52" s="28">
        <f>'Cena na poramnuvanje'!Z52*'Sreden kurs'!$D$14</f>
        <v>0</v>
      </c>
      <c r="AA52" s="29">
        <f>'Cena na poramnuvanje'!AA52*'Sreden kurs'!$D$14</f>
        <v>0</v>
      </c>
    </row>
    <row r="53" spans="2:27" x14ac:dyDescent="0.25">
      <c r="B53" s="69"/>
      <c r="C53" s="6" t="s">
        <v>27</v>
      </c>
      <c r="D53" s="28">
        <f>'Cena na poramnuvanje'!D53*'Sreden kurs'!$D$14</f>
        <v>0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0</v>
      </c>
      <c r="N53" s="28">
        <f>'Cena na poramnuvanje'!N53*'Sreden kurs'!$D$14</f>
        <v>1566.0163192307693</v>
      </c>
      <c r="O53" s="28">
        <f>'Cena na poramnuvanje'!O53*'Sreden kurs'!$D$14</f>
        <v>1540.7446900000002</v>
      </c>
      <c r="P53" s="28">
        <f>'Cena na poramnuvanje'!P53*'Sreden kurs'!$D$14</f>
        <v>1435.3830399999999</v>
      </c>
      <c r="Q53" s="28">
        <f>'Cena na poramnuvanje'!Q53*'Sreden kurs'!$D$14</f>
        <v>1460.4567205882354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1956.2762499999999</v>
      </c>
      <c r="U53" s="28">
        <f>'Cena na poramnuvanje'!U53*'Sreden kurs'!$D$14</f>
        <v>1940.8725000000002</v>
      </c>
      <c r="V53" s="28">
        <f>'Cena na poramnuvanje'!V53*'Sreden kurs'!$D$14</f>
        <v>2238.4729499999999</v>
      </c>
      <c r="W53" s="28">
        <f>'Cena na poramnuvanje'!W53*'Sreden kurs'!$D$14</f>
        <v>1909.3425413221037</v>
      </c>
      <c r="X53" s="28">
        <f>'Cena na poramnuvanje'!X53*'Sreden kurs'!$D$14</f>
        <v>1600.7577000000001</v>
      </c>
      <c r="Y53" s="28">
        <f>'Cena na poramnuvanje'!Y53*'Sreden kurs'!$D$14</f>
        <v>1776.2651056572379</v>
      </c>
      <c r="Z53" s="28">
        <f>'Cena na poramnuvanje'!Z53*'Sreden kurs'!$D$14</f>
        <v>2178.7064000000005</v>
      </c>
      <c r="AA53" s="29">
        <f>'Cena na poramnuvanje'!AA53*'Sreden kurs'!$D$14</f>
        <v>1242.822662468514</v>
      </c>
    </row>
    <row r="54" spans="2:27" x14ac:dyDescent="0.25">
      <c r="B54" s="69"/>
      <c r="C54" s="6" t="s">
        <v>28</v>
      </c>
      <c r="D54" s="28">
        <f>'Cena na poramnuvanje'!D54*'Sreden kurs'!$D$14</f>
        <v>0</v>
      </c>
      <c r="E54" s="28">
        <f>'Cena na poramnuvanje'!E54*'Sreden kurs'!$D$14</f>
        <v>1692.56405</v>
      </c>
      <c r="F54" s="28">
        <f>'Cena na poramnuvanje'!F54*'Sreden kurs'!$D$14</f>
        <v>1650.0497</v>
      </c>
      <c r="G54" s="28">
        <f>'Cena na poramnuvanje'!G54*'Sreden kurs'!$D$14</f>
        <v>1638.9590000000001</v>
      </c>
      <c r="H54" s="28">
        <f>'Cena na poramnuvanje'!H54*'Sreden kurs'!$D$14</f>
        <v>1682.7056499999999</v>
      </c>
      <c r="I54" s="28">
        <f>'Cena na poramnuvanje'!I54*'Sreden kurs'!$D$14</f>
        <v>1836.74315</v>
      </c>
      <c r="J54" s="28">
        <f>'Cena na poramnuvanje'!J54*'Sreden kurs'!$D$14</f>
        <v>2369.7129</v>
      </c>
      <c r="K54" s="28">
        <f>'Cena na poramnuvanje'!K54*'Sreden kurs'!$D$14</f>
        <v>2755.4227999999998</v>
      </c>
      <c r="L54" s="28">
        <f>'Cena na poramnuvanje'!L54*'Sreden kurs'!$D$14</f>
        <v>2905.14725</v>
      </c>
      <c r="M54" s="28">
        <f>'Cena na poramnuvanje'!M54*'Sreden kurs'!$D$14</f>
        <v>2820.7347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70"/>
      <c r="C55" s="9" t="s">
        <v>29</v>
      </c>
      <c r="D55" s="30">
        <f>'Cena na poramnuvanje'!D55*'Sreden kurs'!$D$14</f>
        <v>0</v>
      </c>
      <c r="E55" s="30">
        <f>'Cena na poramnuvanje'!E55*'Sreden kurs'!$D$14</f>
        <v>5077.0760000000009</v>
      </c>
      <c r="F55" s="30">
        <f>'Cena na poramnuvanje'!F55*'Sreden kurs'!$D$14</f>
        <v>4950.1491000000005</v>
      </c>
      <c r="G55" s="30">
        <f>'Cena na poramnuvanje'!G55*'Sreden kurs'!$D$14</f>
        <v>4916.8770000000004</v>
      </c>
      <c r="H55" s="30">
        <f>'Cena na poramnuvanje'!H55*'Sreden kurs'!$D$14</f>
        <v>5048.1169500000005</v>
      </c>
      <c r="I55" s="30">
        <f>'Cena na poramnuvanje'!I55*'Sreden kurs'!$D$14</f>
        <v>5510.2294500000007</v>
      </c>
      <c r="J55" s="30">
        <f>'Cena na poramnuvanje'!J55*'Sreden kurs'!$D$14</f>
        <v>7109.1386999999995</v>
      </c>
      <c r="K55" s="30">
        <f>'Cena na poramnuvanje'!K55*'Sreden kurs'!$D$14</f>
        <v>8266.2684000000008</v>
      </c>
      <c r="L55" s="30">
        <f>'Cena na poramnuvanje'!L55*'Sreden kurs'!$D$14</f>
        <v>8714.8256000000001</v>
      </c>
      <c r="M55" s="30">
        <f>'Cena na poramnuvanje'!M55*'Sreden kurs'!$D$14</f>
        <v>8461.587950000001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8" t="str">
        <f>'Cena na poramnuvanje'!B56:B59</f>
        <v>14.04.2021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5499.4299973739498</v>
      </c>
      <c r="S56" s="28">
        <f>'Cena na poramnuvanje'!S56*'Sreden kurs'!$D$15</f>
        <v>5283.750314285714</v>
      </c>
      <c r="T56" s="28">
        <f>'Cena na poramnuvanje'!T56*'Sreden kurs'!$D$15</f>
        <v>5275.8357208333337</v>
      </c>
      <c r="U56" s="28">
        <f>'Cena na poramnuvanje'!U56*'Sreden kurs'!$D$15</f>
        <v>0</v>
      </c>
      <c r="V56" s="28">
        <f>'Cena na poramnuvanje'!V56*'Sreden kurs'!$D$15</f>
        <v>5748.4907187092585</v>
      </c>
      <c r="W56" s="28">
        <f>'Cena na poramnuvanje'!W56*'Sreden kurs'!$D$15</f>
        <v>0</v>
      </c>
      <c r="X56" s="28">
        <f>'Cena na poramnuvanje'!X56*'Sreden kurs'!$D$15</f>
        <v>5497.7207714585611</v>
      </c>
      <c r="Y56" s="28">
        <f>'Cena na poramnuvanje'!Y56*'Sreden kurs'!$D$15</f>
        <v>5461.9454092143087</v>
      </c>
      <c r="Z56" s="28">
        <f>'Cena na poramnuvanje'!Z56*'Sreden kurs'!$D$15</f>
        <v>5573.654831235699</v>
      </c>
      <c r="AA56" s="29">
        <f>'Cena na poramnuvanje'!AA56*'Sreden kurs'!$D$15</f>
        <v>5222.2409400000006</v>
      </c>
    </row>
    <row r="57" spans="2:27" x14ac:dyDescent="0.25">
      <c r="B57" s="69"/>
      <c r="C57" s="6" t="s">
        <v>27</v>
      </c>
      <c r="D57" s="28">
        <f>'Cena na poramnuvanje'!D57*'Sreden kurs'!$D$15</f>
        <v>0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0</v>
      </c>
      <c r="K57" s="28">
        <f>'Cena na poramnuvanje'!K57*'Sreden kurs'!$D$15</f>
        <v>0</v>
      </c>
      <c r="L57" s="28">
        <f>'Cena na poramnuvanje'!L57*'Sreden kurs'!$D$15</f>
        <v>0</v>
      </c>
      <c r="M57" s="28">
        <f>'Cena na poramnuvanje'!M57*'Sreden kurs'!$D$15</f>
        <v>1758.3160571428573</v>
      </c>
      <c r="N57" s="28">
        <f>'Cena na poramnuvanje'!N57*'Sreden kurs'!$D$15</f>
        <v>1555.6247125</v>
      </c>
      <c r="O57" s="28">
        <f>'Cena na poramnuvanje'!O57*'Sreden kurs'!$D$15</f>
        <v>1535.8939090909091</v>
      </c>
      <c r="P57" s="28">
        <f>'Cena na poramnuvanje'!P57*'Sreden kurs'!$D$15</f>
        <v>0</v>
      </c>
      <c r="Q57" s="28">
        <f>'Cena na poramnuvanje'!Q57*'Sreden kurs'!$D$15</f>
        <v>0</v>
      </c>
      <c r="R57" s="28">
        <f>'Cena na poramnuvanje'!R57*'Sreden kurs'!$D$15</f>
        <v>0</v>
      </c>
      <c r="S57" s="28">
        <f>'Cena na poramnuvanje'!S57*'Sreden kurs'!$D$15</f>
        <v>0</v>
      </c>
      <c r="T57" s="28">
        <f>'Cena na poramnuvanje'!T57*'Sreden kurs'!$D$15</f>
        <v>0</v>
      </c>
      <c r="U57" s="28">
        <f>'Cena na poramnuvanje'!U57*'Sreden kurs'!$D$15</f>
        <v>2130.0305499999999</v>
      </c>
      <c r="V57" s="28">
        <f>'Cena na poramnuvanje'!V57*'Sreden kurs'!$D$15</f>
        <v>0</v>
      </c>
      <c r="W57" s="28">
        <f>'Cena na poramnuvanje'!W57*'Sreden kurs'!$D$15</f>
        <v>2238.0846910958908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9"/>
      <c r="C58" s="6" t="s">
        <v>28</v>
      </c>
      <c r="D58" s="28">
        <f>'Cena na poramnuvanje'!D58*'Sreden kurs'!$D$15</f>
        <v>1818.2586500000002</v>
      </c>
      <c r="E58" s="28">
        <f>'Cena na poramnuvanje'!E58*'Sreden kurs'!$D$15</f>
        <v>1792.3803500000001</v>
      </c>
      <c r="F58" s="28">
        <f>'Cena na poramnuvanje'!F58*'Sreden kurs'!$D$15</f>
        <v>1772.0474000000002</v>
      </c>
      <c r="G58" s="28">
        <f>'Cena na poramnuvanje'!G58*'Sreden kurs'!$D$15</f>
        <v>1769.5827999999999</v>
      </c>
      <c r="H58" s="28">
        <f>'Cena na poramnuvanje'!H58*'Sreden kurs'!$D$15</f>
        <v>1818.2586500000002</v>
      </c>
      <c r="I58" s="28">
        <f>'Cena na poramnuvanje'!I58*'Sreden kurs'!$D$15</f>
        <v>1916.2265000000002</v>
      </c>
      <c r="J58" s="28">
        <f>'Cena na poramnuvanje'!J58*'Sreden kurs'!$D$15</f>
        <v>2464.6</v>
      </c>
      <c r="K58" s="28">
        <f>'Cena na poramnuvanje'!K58*'Sreden kurs'!$D$15</f>
        <v>3228.0098499999999</v>
      </c>
      <c r="L58" s="28">
        <f>'Cena na poramnuvanje'!L58*'Sreden kurs'!$D$15</f>
        <v>3348.1591000000003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2444.8832000000002</v>
      </c>
      <c r="Q58" s="28">
        <f>'Cena na poramnuvanje'!Q58*'Sreden kurs'!$D$15</f>
        <v>2316.1078500000003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70"/>
      <c r="C59" s="9" t="s">
        <v>29</v>
      </c>
      <c r="D59" s="30">
        <f>'Cena na poramnuvanje'!D59*'Sreden kurs'!$D$15</f>
        <v>5454.1598000000004</v>
      </c>
      <c r="E59" s="30">
        <f>'Cena na poramnuvanje'!E59*'Sreden kurs'!$D$15</f>
        <v>5376.5249000000003</v>
      </c>
      <c r="F59" s="30">
        <f>'Cena na poramnuvanje'!F59*'Sreden kurs'!$D$15</f>
        <v>5316.1422000000002</v>
      </c>
      <c r="G59" s="30">
        <f>'Cena na poramnuvanje'!G59*'Sreden kurs'!$D$15</f>
        <v>5308.7484000000004</v>
      </c>
      <c r="H59" s="30">
        <f>'Cena na poramnuvanje'!H59*'Sreden kurs'!$D$15</f>
        <v>5454.1598000000004</v>
      </c>
      <c r="I59" s="30">
        <f>'Cena na poramnuvanje'!I59*'Sreden kurs'!$D$15</f>
        <v>5748.0633500000004</v>
      </c>
      <c r="J59" s="30">
        <f>'Cena na poramnuvanje'!J59*'Sreden kurs'!$D$15</f>
        <v>7393.8</v>
      </c>
      <c r="K59" s="30">
        <f>'Cena na poramnuvanje'!K59*'Sreden kurs'!$D$15</f>
        <v>9684.0295499999993</v>
      </c>
      <c r="L59" s="30">
        <f>'Cena na poramnuvanje'!L59*'Sreden kurs'!$D$15</f>
        <v>10044.4773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7334.0334499999999</v>
      </c>
      <c r="Q59" s="30">
        <f>'Cena na poramnuvanje'!Q59*'Sreden kurs'!$D$15</f>
        <v>6948.3235500000001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8" t="str">
        <f>'Cena na poramnuvanje'!B60:B63</f>
        <v>15.04.2021</v>
      </c>
      <c r="C60" s="6" t="s">
        <v>26</v>
      </c>
      <c r="D60" s="28">
        <f>'Cena na poramnuvanje'!D60*'Sreden kurs'!$D$16</f>
        <v>5170.6352269444451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5453.9455046774192</v>
      </c>
      <c r="N60" s="28">
        <f>'Cena na poramnuvanje'!N60*'Sreden kurs'!$D$16</f>
        <v>5453.7666049999998</v>
      </c>
      <c r="O60" s="28">
        <f>'Cena na poramnuvanje'!O60*'Sreden kurs'!$D$16</f>
        <v>5453.4585000000006</v>
      </c>
      <c r="P60" s="28">
        <f>'Cena na poramnuvanje'!P60*'Sreden kurs'!$D$16</f>
        <v>5528.3782891978135</v>
      </c>
      <c r="Q60" s="28">
        <f>'Cena na poramnuvanje'!Q60*'Sreden kurs'!$D$16</f>
        <v>5475.4660000000003</v>
      </c>
      <c r="R60" s="28">
        <f>'Cena na poramnuvanje'!R60*'Sreden kurs'!$D$16</f>
        <v>5454.0747100000008</v>
      </c>
      <c r="S60" s="28">
        <f>'Cena na poramnuvanje'!S60*'Sreden kurs'!$D$16</f>
        <v>6300.7472500000003</v>
      </c>
      <c r="T60" s="28">
        <f>'Cena na poramnuvanje'!T60*'Sreden kurs'!$D$16</f>
        <v>6300.7472500000003</v>
      </c>
      <c r="U60" s="28">
        <f>'Cena na poramnuvanje'!U60*'Sreden kurs'!$D$16</f>
        <v>6300.7472500000003</v>
      </c>
      <c r="V60" s="28">
        <f>'Cena na poramnuvanje'!V60*'Sreden kurs'!$D$16</f>
        <v>5704.2889618703775</v>
      </c>
      <c r="W60" s="28">
        <f>'Cena na poramnuvanje'!W60*'Sreden kurs'!$D$16</f>
        <v>6300.7472500000003</v>
      </c>
      <c r="X60" s="28">
        <f>'Cena na poramnuvanje'!X60*'Sreden kurs'!$D$16</f>
        <v>5601.5275900702982</v>
      </c>
      <c r="Y60" s="28">
        <f>'Cena na poramnuvanje'!Y60*'Sreden kurs'!$D$16</f>
        <v>5453.9176368627459</v>
      </c>
      <c r="Z60" s="28">
        <f>'Cena na poramnuvanje'!Z60*'Sreden kurs'!$D$16</f>
        <v>6300.7472500000003</v>
      </c>
      <c r="AA60" s="29">
        <f>'Cena na poramnuvanje'!AA60*'Sreden kurs'!$D$16</f>
        <v>5255.4528819636043</v>
      </c>
    </row>
    <row r="61" spans="2:27" x14ac:dyDescent="0.25">
      <c r="B61" s="69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0</v>
      </c>
      <c r="J61" s="28">
        <f>'Cena na poramnuvanje'!J61*'Sreden kurs'!$D$16</f>
        <v>0</v>
      </c>
      <c r="K61" s="28">
        <f>'Cena na poramnuvanje'!K61*'Sreden kurs'!$D$16</f>
        <v>0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9"/>
      <c r="C62" s="6" t="s">
        <v>28</v>
      </c>
      <c r="D62" s="28">
        <f>'Cena na poramnuvanje'!D62*'Sreden kurs'!$D$16</f>
        <v>0</v>
      </c>
      <c r="E62" s="28">
        <f>'Cena na poramnuvanje'!E62*'Sreden kurs'!$D$16</f>
        <v>1905.3213200000002</v>
      </c>
      <c r="F62" s="28">
        <f>'Cena na poramnuvanje'!F62*'Sreden kurs'!$D$16</f>
        <v>1838.77064</v>
      </c>
      <c r="G62" s="28">
        <f>'Cena na poramnuvanje'!G62*'Sreden kurs'!$D$16</f>
        <v>1822.74918</v>
      </c>
      <c r="H62" s="28">
        <f>'Cena na poramnuvanje'!H62*'Sreden kurs'!$D$16</f>
        <v>1859.1055700000002</v>
      </c>
      <c r="I62" s="28">
        <f>'Cena na poramnuvanje'!I62*'Sreden kurs'!$D$16</f>
        <v>1961.39643</v>
      </c>
      <c r="J62" s="28">
        <f>'Cena na poramnuvanje'!J62*'Sreden kurs'!$D$16</f>
        <v>2579.4550600000002</v>
      </c>
      <c r="K62" s="28">
        <f>'Cena na poramnuvanje'!K62*'Sreden kurs'!$D$16</f>
        <v>3413.1871900000001</v>
      </c>
      <c r="L62" s="28">
        <f>'Cena na poramnuvanje'!L62*'Sreden kurs'!$D$16</f>
        <v>3724.3732399999999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70"/>
      <c r="C63" s="9" t="s">
        <v>29</v>
      </c>
      <c r="D63" s="30">
        <f>'Cena na poramnuvanje'!D63*'Sreden kurs'!$D$16</f>
        <v>0</v>
      </c>
      <c r="E63" s="30">
        <f>'Cena na poramnuvanje'!E63*'Sreden kurs'!$D$16</f>
        <v>5715.963960000001</v>
      </c>
      <c r="F63" s="30">
        <f>'Cena na poramnuvanje'!F63*'Sreden kurs'!$D$16</f>
        <v>5515.6957100000009</v>
      </c>
      <c r="G63" s="30">
        <f>'Cena na poramnuvanje'!G63*'Sreden kurs'!$D$16</f>
        <v>5468.2475400000003</v>
      </c>
      <c r="H63" s="30">
        <f>'Cena na poramnuvanje'!H63*'Sreden kurs'!$D$16</f>
        <v>5577.316710000001</v>
      </c>
      <c r="I63" s="30">
        <f>'Cena na poramnuvanje'!I63*'Sreden kurs'!$D$16</f>
        <v>5884.1892900000003</v>
      </c>
      <c r="J63" s="30">
        <f>'Cena na poramnuvanje'!J63*'Sreden kurs'!$D$16</f>
        <v>7737.7489699999996</v>
      </c>
      <c r="K63" s="30">
        <f>'Cena na poramnuvanje'!K63*'Sreden kurs'!$D$16</f>
        <v>10238.94536</v>
      </c>
      <c r="L63" s="30">
        <f>'Cena na poramnuvanje'!L63*'Sreden kurs'!$D$16</f>
        <v>11172.50351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8" t="str">
        <f>'Cena na poramnuvanje'!B64:B67</f>
        <v>16.04.2021</v>
      </c>
      <c r="C64" s="6" t="s">
        <v>26</v>
      </c>
      <c r="D64" s="28">
        <f>'Cena na poramnuvanje'!D64*'Sreden kurs'!$D$17</f>
        <v>4931.873539797175</v>
      </c>
      <c r="E64" s="28">
        <f>'Cena na poramnuvanje'!E64*'Sreden kurs'!$D$17</f>
        <v>0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0</v>
      </c>
      <c r="N64" s="28">
        <f>'Cena na poramnuvanje'!N64*'Sreden kurs'!$D$17</f>
        <v>0</v>
      </c>
      <c r="O64" s="28">
        <f>'Cena na poramnuvanje'!O64*'Sreden kurs'!$D$17</f>
        <v>6299.1419249999999</v>
      </c>
      <c r="P64" s="28">
        <f>'Cena na poramnuvanje'!P64*'Sreden kurs'!$D$17</f>
        <v>5792.4642944942898</v>
      </c>
      <c r="Q64" s="28">
        <f>'Cena na poramnuvanje'!Q64*'Sreden kurs'!$D$17</f>
        <v>5279.5742099999998</v>
      </c>
      <c r="R64" s="28">
        <f>'Cena na poramnuvanje'!R64*'Sreden kurs'!$D$17</f>
        <v>5268.7080096271175</v>
      </c>
      <c r="S64" s="28">
        <f>'Cena na poramnuvanje'!S64*'Sreden kurs'!$D$17</f>
        <v>5260.5446733618091</v>
      </c>
      <c r="T64" s="28">
        <f>'Cena na poramnuvanje'!T64*'Sreden kurs'!$D$17</f>
        <v>5206.7119415454545</v>
      </c>
      <c r="U64" s="28">
        <f>'Cena na poramnuvanje'!U64*'Sreden kurs'!$D$17</f>
        <v>5495.8285067248989</v>
      </c>
      <c r="V64" s="28">
        <f>'Cena na poramnuvanje'!V64*'Sreden kurs'!$D$17</f>
        <v>5459.3941869555774</v>
      </c>
      <c r="W64" s="28">
        <f>'Cena na poramnuvanje'!W64*'Sreden kurs'!$D$17</f>
        <v>5452.5849943875</v>
      </c>
      <c r="X64" s="28">
        <f>'Cena na poramnuvanje'!X64*'Sreden kurs'!$D$17</f>
        <v>5518.665579237464</v>
      </c>
      <c r="Y64" s="28">
        <f>'Cena na poramnuvanje'!Y64*'Sreden kurs'!$D$17</f>
        <v>5452.6633599529414</v>
      </c>
      <c r="Z64" s="28">
        <f>'Cena na poramnuvanje'!Z64*'Sreden kurs'!$D$17</f>
        <v>5533.4426329746839</v>
      </c>
      <c r="AA64" s="29">
        <f>'Cena na poramnuvanje'!AA64*'Sreden kurs'!$D$17</f>
        <v>5013.421108921104</v>
      </c>
    </row>
    <row r="65" spans="2:27" x14ac:dyDescent="0.25">
      <c r="B65" s="69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0</v>
      </c>
      <c r="L65" s="28">
        <f>'Cena na poramnuvanje'!L65*'Sreden kurs'!$D$17</f>
        <v>0</v>
      </c>
      <c r="M65" s="28">
        <f>'Cena na poramnuvanje'!M65*'Sreden kurs'!$D$17</f>
        <v>1845.7959526774573</v>
      </c>
      <c r="N65" s="28">
        <f>'Cena na poramnuvanje'!N65*'Sreden kurs'!$D$17</f>
        <v>1527.2945317056397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0</v>
      </c>
      <c r="Y65" s="28">
        <f>'Cena na poramnuvanje'!Y65*'Sreden kurs'!$D$17</f>
        <v>0</v>
      </c>
      <c r="Z65" s="28">
        <f>'Cena na poramnuvanje'!Z65*'Sreden kurs'!$D$17</f>
        <v>0</v>
      </c>
      <c r="AA65" s="29">
        <f>'Cena na poramnuvanje'!AA65*'Sreden kurs'!$D$17</f>
        <v>0</v>
      </c>
    </row>
    <row r="66" spans="2:27" x14ac:dyDescent="0.25">
      <c r="B66" s="69"/>
      <c r="C66" s="6" t="s">
        <v>28</v>
      </c>
      <c r="D66" s="28">
        <f>'Cena na poramnuvanje'!D66*'Sreden kurs'!$D$17</f>
        <v>0</v>
      </c>
      <c r="E66" s="28">
        <f>'Cena na poramnuvanje'!E66*'Sreden kurs'!$D$17</f>
        <v>1795.7944949999999</v>
      </c>
      <c r="F66" s="28">
        <f>'Cena na poramnuvanje'!F66*'Sreden kurs'!$D$17</f>
        <v>1732.957089</v>
      </c>
      <c r="G66" s="28">
        <f>'Cena na poramnuvanje'!G66*'Sreden kurs'!$D$17</f>
        <v>1715.7076050000001</v>
      </c>
      <c r="H66" s="28">
        <f>'Cena na poramnuvanje'!H66*'Sreden kurs'!$D$17</f>
        <v>1795.7944949999999</v>
      </c>
      <c r="I66" s="28">
        <f>'Cena na poramnuvanje'!I66*'Sreden kurs'!$D$17</f>
        <v>1927.629837</v>
      </c>
      <c r="J66" s="28">
        <f>'Cena na poramnuvanje'!J66*'Sreden kurs'!$D$17</f>
        <v>2331.1445520000002</v>
      </c>
      <c r="K66" s="28">
        <f>'Cena na poramnuvanje'!K66*'Sreden kurs'!$D$17</f>
        <v>3063.0155159999999</v>
      </c>
      <c r="L66" s="28">
        <f>'Cena na poramnuvanje'!L66*'Sreden kurs'!$D$17</f>
        <v>3198.547176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70"/>
      <c r="C67" s="9" t="s">
        <v>29</v>
      </c>
      <c r="D67" s="30">
        <f>'Cena na poramnuvanje'!D67*'Sreden kurs'!$D$17</f>
        <v>0</v>
      </c>
      <c r="E67" s="30">
        <f>'Cena na poramnuvanje'!E67*'Sreden kurs'!$D$17</f>
        <v>5387.3834850000003</v>
      </c>
      <c r="F67" s="30">
        <f>'Cena na poramnuvanje'!F67*'Sreden kurs'!$D$17</f>
        <v>5198.8712670000004</v>
      </c>
      <c r="G67" s="30">
        <f>'Cena na poramnuvanje'!G67*'Sreden kurs'!$D$17</f>
        <v>5147.1228149999997</v>
      </c>
      <c r="H67" s="30">
        <f>'Cena na poramnuvanje'!H67*'Sreden kurs'!$D$17</f>
        <v>5387.3834850000003</v>
      </c>
      <c r="I67" s="30">
        <f>'Cena na poramnuvanje'!I67*'Sreden kurs'!$D$17</f>
        <v>5782.2734579999997</v>
      </c>
      <c r="J67" s="30">
        <f>'Cena na poramnuvanje'!J67*'Sreden kurs'!$D$17</f>
        <v>6992.8176030000004</v>
      </c>
      <c r="K67" s="30">
        <f>'Cena na poramnuvanje'!K67*'Sreden kurs'!$D$17</f>
        <v>9188.4304950000005</v>
      </c>
      <c r="L67" s="30">
        <f>'Cena na poramnuvanje'!L67*'Sreden kurs'!$D$17</f>
        <v>9595.0254750000004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8" t="str">
        <f>'Cena na poramnuvanje'!B68:B71</f>
        <v>17.04.2021</v>
      </c>
      <c r="C68" s="6" t="s">
        <v>26</v>
      </c>
      <c r="D68" s="28">
        <f>'Cena na poramnuvanje'!D68*'Sreden kurs'!$D$18</f>
        <v>5174.8078781645572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0</v>
      </c>
      <c r="M68" s="28">
        <f>'Cena na poramnuvanje'!M68*'Sreden kurs'!$D$18</f>
        <v>5449.3716620635751</v>
      </c>
      <c r="N68" s="28">
        <f>'Cena na poramnuvanje'!N68*'Sreden kurs'!$D$18</f>
        <v>5065.5609854563681</v>
      </c>
      <c r="O68" s="28">
        <f>'Cena na poramnuvanje'!O68*'Sreden kurs'!$D$18</f>
        <v>4916.0892971824696</v>
      </c>
      <c r="P68" s="28">
        <f>'Cena na poramnuvanje'!P68*'Sreden kurs'!$D$18</f>
        <v>4794.3483892033091</v>
      </c>
      <c r="Q68" s="28">
        <f>'Cena na poramnuvanje'!Q68*'Sreden kurs'!$D$18</f>
        <v>4527.0272322695037</v>
      </c>
      <c r="R68" s="28">
        <f>'Cena na poramnuvanje'!R68*'Sreden kurs'!$D$18</f>
        <v>4454.2638378648717</v>
      </c>
      <c r="S68" s="28">
        <f>'Cena na poramnuvanje'!S68*'Sreden kurs'!$D$18</f>
        <v>4422.8578491247563</v>
      </c>
      <c r="T68" s="28">
        <f>'Cena na poramnuvanje'!T68*'Sreden kurs'!$D$18</f>
        <v>4422.5573216494122</v>
      </c>
      <c r="U68" s="28">
        <f>'Cena na poramnuvanje'!U68*'Sreden kurs'!$D$18</f>
        <v>4563.5586589285713</v>
      </c>
      <c r="V68" s="28">
        <f>'Cena na poramnuvanje'!V68*'Sreden kurs'!$D$18</f>
        <v>5217.883408928571</v>
      </c>
      <c r="W68" s="28">
        <f>'Cena na poramnuvanje'!W68*'Sreden kurs'!$D$18</f>
        <v>5453.1278485127759</v>
      </c>
      <c r="X68" s="28">
        <f>'Cena na poramnuvanje'!X68*'Sreden kurs'!$D$18</f>
        <v>5480.741725096711</v>
      </c>
      <c r="Y68" s="28">
        <f>'Cena na poramnuvanje'!Y68*'Sreden kurs'!$D$18</f>
        <v>5452.5810996093742</v>
      </c>
      <c r="Z68" s="28">
        <f>'Cena na poramnuvanje'!Z68*'Sreden kurs'!$D$18</f>
        <v>5431.9147697413982</v>
      </c>
      <c r="AA68" s="29">
        <f>'Cena na poramnuvanje'!AA68*'Sreden kurs'!$D$18</f>
        <v>5021.7438542553191</v>
      </c>
    </row>
    <row r="69" spans="2:27" x14ac:dyDescent="0.25">
      <c r="B69" s="69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0</v>
      </c>
      <c r="G69" s="28">
        <f>'Cena na poramnuvanje'!G69*'Sreden kurs'!$D$18</f>
        <v>0</v>
      </c>
      <c r="H69" s="28">
        <f>'Cena na poramnuvanje'!H69*'Sreden kurs'!$D$18</f>
        <v>0</v>
      </c>
      <c r="I69" s="28">
        <f>'Cena na poramnuvanje'!I69*'Sreden kurs'!$D$18</f>
        <v>0</v>
      </c>
      <c r="J69" s="28">
        <f>'Cena na poramnuvanje'!J69*'Sreden kurs'!$D$18</f>
        <v>0</v>
      </c>
      <c r="K69" s="28">
        <f>'Cena na poramnuvanje'!K69*'Sreden kurs'!$D$18</f>
        <v>0</v>
      </c>
      <c r="L69" s="28">
        <f>'Cena na poramnuvanje'!L69*'Sreden kurs'!$D$18</f>
        <v>0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0</v>
      </c>
      <c r="Y69" s="28">
        <f>'Cena na poramnuvanje'!Y69*'Sreden kurs'!$D$18</f>
        <v>0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25">
      <c r="B70" s="69"/>
      <c r="C70" s="6" t="s">
        <v>28</v>
      </c>
      <c r="D70" s="28">
        <f>'Cena na poramnuvanje'!D70*'Sreden kurs'!$D$18</f>
        <v>0</v>
      </c>
      <c r="E70" s="28">
        <f>'Cena na poramnuvanje'!E70*'Sreden kurs'!$D$18</f>
        <v>1796.0043749999998</v>
      </c>
      <c r="F70" s="28">
        <f>'Cena na poramnuvanje'!F70*'Sreden kurs'!$D$18</f>
        <v>1756.572375</v>
      </c>
      <c r="G70" s="28">
        <f>'Cena na poramnuvanje'!G70*'Sreden kurs'!$D$18</f>
        <v>1748.5627499999998</v>
      </c>
      <c r="H70" s="28">
        <f>'Cena na poramnuvanje'!H70*'Sreden kurs'!$D$18</f>
        <v>1753.4917499999999</v>
      </c>
      <c r="I70" s="28">
        <f>'Cena na poramnuvanje'!I70*'Sreden kurs'!$D$18</f>
        <v>1768.894875</v>
      </c>
      <c r="J70" s="28">
        <f>'Cena na poramnuvanje'!J70*'Sreden kurs'!$D$18</f>
        <v>1814.4881249999999</v>
      </c>
      <c r="K70" s="28">
        <f>'Cena na poramnuvanje'!K70*'Sreden kurs'!$D$18</f>
        <v>1946.9549999999999</v>
      </c>
      <c r="L70" s="28">
        <f>'Cena na poramnuvanje'!L70*'Sreden kurs'!$D$18</f>
        <v>2027.6673749999998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70"/>
      <c r="C71" s="9" t="s">
        <v>29</v>
      </c>
      <c r="D71" s="30">
        <f>'Cena na poramnuvanje'!D71*'Sreden kurs'!$D$18</f>
        <v>0</v>
      </c>
      <c r="E71" s="30">
        <f>'Cena na poramnuvanje'!E71*'Sreden kurs'!$D$18</f>
        <v>5388.0131249999995</v>
      </c>
      <c r="F71" s="30">
        <f>'Cena na poramnuvanje'!F71*'Sreden kurs'!$D$18</f>
        <v>5269.1009999999997</v>
      </c>
      <c r="G71" s="30">
        <f>'Cena na poramnuvanje'!G71*'Sreden kurs'!$D$18</f>
        <v>5245.6882500000002</v>
      </c>
      <c r="H71" s="30">
        <f>'Cena na poramnuvanje'!H71*'Sreden kurs'!$D$18</f>
        <v>5260.4752499999995</v>
      </c>
      <c r="I71" s="30">
        <f>'Cena na poramnuvanje'!I71*'Sreden kurs'!$D$18</f>
        <v>5306.6846249999999</v>
      </c>
      <c r="J71" s="30">
        <f>'Cena na poramnuvanje'!J71*'Sreden kurs'!$D$18</f>
        <v>5443.4643749999996</v>
      </c>
      <c r="K71" s="30">
        <f>'Cena na poramnuvanje'!K71*'Sreden kurs'!$D$18</f>
        <v>5840.2488750000002</v>
      </c>
      <c r="L71" s="30">
        <f>'Cena na poramnuvanje'!L71*'Sreden kurs'!$D$18</f>
        <v>6083.002125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8" t="str">
        <f>'Cena na poramnuvanje'!B72:B75</f>
        <v>18.04.2021</v>
      </c>
      <c r="C72" s="6" t="s">
        <v>26</v>
      </c>
      <c r="D72" s="28">
        <f>'Cena na poramnuvanje'!D72*'Sreden kurs'!$D$19</f>
        <v>5346.0371496038624</v>
      </c>
      <c r="E72" s="28">
        <f>'Cena na poramnuvanje'!E72*'Sreden kurs'!$D$19</f>
        <v>4820.12044375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5339.059193181818</v>
      </c>
      <c r="M72" s="28">
        <f>'Cena na poramnuvanje'!M72*'Sreden kurs'!$D$19</f>
        <v>5453.8204093750001</v>
      </c>
      <c r="N72" s="28">
        <f>'Cena na poramnuvanje'!N72*'Sreden kurs'!$D$19</f>
        <v>5332.7843155444116</v>
      </c>
      <c r="O72" s="28">
        <f>'Cena na poramnuvanje'!O72*'Sreden kurs'!$D$19</f>
        <v>5470.654875242858</v>
      </c>
      <c r="P72" s="28">
        <f>'Cena na poramnuvanje'!P72*'Sreden kurs'!$D$19</f>
        <v>5060.6505572934666</v>
      </c>
      <c r="Q72" s="28">
        <f>'Cena na poramnuvanje'!Q72*'Sreden kurs'!$D$19</f>
        <v>4678.3526353351481</v>
      </c>
      <c r="R72" s="28">
        <f>'Cena na poramnuvanje'!R72*'Sreden kurs'!$D$19</f>
        <v>4487.0932119184181</v>
      </c>
      <c r="S72" s="28">
        <f>'Cena na poramnuvanje'!S72*'Sreden kurs'!$D$19</f>
        <v>4562.8537159090911</v>
      </c>
      <c r="T72" s="28">
        <f>'Cena na poramnuvanje'!T72*'Sreden kurs'!$D$19</f>
        <v>4777.8405190677968</v>
      </c>
      <c r="U72" s="28">
        <f>'Cena na poramnuvanje'!U72*'Sreden kurs'!$D$19</f>
        <v>5059.3513973695563</v>
      </c>
      <c r="V72" s="28">
        <f>'Cena na poramnuvanje'!V72*'Sreden kurs'!$D$19</f>
        <v>5491.9883668087959</v>
      </c>
      <c r="W72" s="28">
        <f>'Cena na poramnuvanje'!W72*'Sreden kurs'!$D$19</f>
        <v>5563.260980714037</v>
      </c>
      <c r="X72" s="28">
        <f>'Cena na poramnuvanje'!X72*'Sreden kurs'!$D$19</f>
        <v>5504.5499644325009</v>
      </c>
      <c r="Y72" s="28">
        <f>'Cena na poramnuvanje'!Y72*'Sreden kurs'!$D$19</f>
        <v>5472.3660017183638</v>
      </c>
      <c r="Z72" s="28">
        <f>'Cena na poramnuvanje'!Z72*'Sreden kurs'!$D$19</f>
        <v>5453.4544017857133</v>
      </c>
      <c r="AA72" s="29">
        <f>'Cena na poramnuvanje'!AA72*'Sreden kurs'!$D$19</f>
        <v>5446.6488412921353</v>
      </c>
    </row>
    <row r="73" spans="2:27" x14ac:dyDescent="0.25">
      <c r="B73" s="69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0</v>
      </c>
      <c r="G73" s="28">
        <f>'Cena na poramnuvanje'!G73*'Sreden kurs'!$D$19</f>
        <v>0</v>
      </c>
      <c r="H73" s="28">
        <f>'Cena na poramnuvanje'!H73*'Sreden kurs'!$D$19</f>
        <v>0</v>
      </c>
      <c r="I73" s="28">
        <f>'Cena na poramnuvanje'!I73*'Sreden kurs'!$D$19</f>
        <v>0</v>
      </c>
      <c r="J73" s="28">
        <f>'Cena na poramnuvanje'!J73*'Sreden kurs'!$D$19</f>
        <v>0</v>
      </c>
      <c r="K73" s="28">
        <f>'Cena na poramnuvanje'!K73*'Sreden kurs'!$D$19</f>
        <v>0</v>
      </c>
      <c r="L73" s="28">
        <f>'Cena na poramnuvanje'!L73*'Sreden kurs'!$D$19</f>
        <v>0</v>
      </c>
      <c r="M73" s="28">
        <f>'Cena na poramnuvanje'!M73*'Sreden kurs'!$D$19</f>
        <v>0</v>
      </c>
      <c r="N73" s="28">
        <f>'Cena na poramnuvanje'!N73*'Sreden kurs'!$D$19</f>
        <v>0</v>
      </c>
      <c r="O73" s="28">
        <f>'Cena na poramnuvanje'!O73*'Sreden kurs'!$D$19</f>
        <v>0</v>
      </c>
      <c r="P73" s="28">
        <f>'Cena na poramnuvanje'!P73*'Sreden kurs'!$D$19</f>
        <v>0</v>
      </c>
      <c r="Q73" s="28">
        <f>'Cena na poramnuvanje'!Q73*'Sreden kurs'!$D$19</f>
        <v>0</v>
      </c>
      <c r="R73" s="28">
        <f>'Cena na poramnuvanje'!R73*'Sreden kurs'!$D$19</f>
        <v>0</v>
      </c>
      <c r="S73" s="28">
        <f>'Cena na poramnuvanje'!S73*'Sreden kurs'!$D$19</f>
        <v>0</v>
      </c>
      <c r="T73" s="28">
        <f>'Cena na poramnuvanje'!T73*'Sreden kurs'!$D$19</f>
        <v>0</v>
      </c>
      <c r="U73" s="28">
        <f>'Cena na poramnuvanje'!U73*'Sreden kurs'!$D$19</f>
        <v>0</v>
      </c>
      <c r="V73" s="28">
        <f>'Cena na poramnuvanje'!V73*'Sreden kurs'!$D$19</f>
        <v>0</v>
      </c>
      <c r="W73" s="28">
        <f>'Cena na poramnuvanje'!W73*'Sreden kurs'!$D$19</f>
        <v>0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9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1817.5687499999999</v>
      </c>
      <c r="G74" s="28">
        <f>'Cena na poramnuvanje'!G74*'Sreden kurs'!$D$19</f>
        <v>1794.772125</v>
      </c>
      <c r="H74" s="28">
        <f>'Cena na poramnuvanje'!H74*'Sreden kurs'!$D$19</f>
        <v>1777.5206250000001</v>
      </c>
      <c r="I74" s="28">
        <f>'Cena na poramnuvanje'!I74*'Sreden kurs'!$D$19</f>
        <v>1802.1656249999999</v>
      </c>
      <c r="J74" s="28">
        <f>'Cena na poramnuvanje'!J74*'Sreden kurs'!$D$19</f>
        <v>1834.82025</v>
      </c>
      <c r="K74" s="28">
        <f>'Cena na poramnuvanje'!K74*'Sreden kurs'!$D$19</f>
        <v>1909.3713749999997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70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5452.7062500000002</v>
      </c>
      <c r="G75" s="30">
        <f>'Cena na poramnuvanje'!G75*'Sreden kurs'!$D$19</f>
        <v>5383.7002499999999</v>
      </c>
      <c r="H75" s="30">
        <f>'Cena na poramnuvanje'!H75*'Sreden kurs'!$D$19</f>
        <v>5331.9457499999999</v>
      </c>
      <c r="I75" s="30">
        <f>'Cena na poramnuvanje'!I75*'Sreden kurs'!$D$19</f>
        <v>5406.4968749999998</v>
      </c>
      <c r="J75" s="30">
        <f>'Cena na poramnuvanje'!J75*'Sreden kurs'!$D$19</f>
        <v>5503.8446249999997</v>
      </c>
      <c r="K75" s="30">
        <f>'Cena na poramnuvanje'!K75*'Sreden kurs'!$D$19</f>
        <v>5727.4979999999996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8" t="str">
        <f>'Cena na poramnuvanje'!B76:B79</f>
        <v>19.04.2021</v>
      </c>
      <c r="C76" s="6" t="s">
        <v>26</v>
      </c>
      <c r="D76" s="28">
        <f>'Cena na poramnuvanje'!D76*'Sreden kurs'!$D$20</f>
        <v>5166.2081249999992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5453.5452287234039</v>
      </c>
      <c r="M76" s="28">
        <f>'Cena na poramnuvanje'!M76*'Sreden kurs'!$D$20</f>
        <v>5453.3959421641794</v>
      </c>
      <c r="N76" s="28">
        <f>'Cena na poramnuvanje'!N76*'Sreden kurs'!$D$20</f>
        <v>5453.3223749999997</v>
      </c>
      <c r="O76" s="28">
        <f>'Cena na poramnuvanje'!O76*'Sreden kurs'!$D$20</f>
        <v>5453.6827499999999</v>
      </c>
      <c r="P76" s="28">
        <f>'Cena na poramnuvanje'!P76*'Sreden kurs'!$D$20</f>
        <v>5453.8383796875005</v>
      </c>
      <c r="Q76" s="28">
        <f>'Cena na poramnuvanje'!Q76*'Sreden kurs'!$D$20</f>
        <v>5453.8383796875005</v>
      </c>
      <c r="R76" s="28">
        <f>'Cena na poramnuvanje'!R76*'Sreden kurs'!$D$20</f>
        <v>5501.7298821211871</v>
      </c>
      <c r="S76" s="28">
        <f>'Cena na poramnuvanje'!S76*'Sreden kurs'!$D$20</f>
        <v>5454.3874593023256</v>
      </c>
      <c r="T76" s="28">
        <f>'Cena na poramnuvanje'!T76*'Sreden kurs'!$D$20</f>
        <v>5472.8223370384712</v>
      </c>
      <c r="U76" s="28">
        <f>'Cena na poramnuvanje'!U76*'Sreden kurs'!$D$20</f>
        <v>5454.0246249999991</v>
      </c>
      <c r="V76" s="28">
        <f>'Cena na poramnuvanje'!V76*'Sreden kurs'!$D$20</f>
        <v>5488.8154572348703</v>
      </c>
      <c r="W76" s="28">
        <f>'Cena na poramnuvanje'!W76*'Sreden kurs'!$D$20</f>
        <v>5480.1650460388582</v>
      </c>
      <c r="X76" s="28">
        <f>'Cena na poramnuvanje'!X76*'Sreden kurs'!$D$20</f>
        <v>5460.7465629259068</v>
      </c>
      <c r="Y76" s="28">
        <f>'Cena na poramnuvanje'!Y76*'Sreden kurs'!$D$20</f>
        <v>5452.9157324999996</v>
      </c>
      <c r="Z76" s="28">
        <f>'Cena na poramnuvanje'!Z76*'Sreden kurs'!$D$20</f>
        <v>5558.0381115618147</v>
      </c>
      <c r="AA76" s="29">
        <f>'Cena na poramnuvanje'!AA76*'Sreden kurs'!$D$20</f>
        <v>5357.4675600637847</v>
      </c>
    </row>
    <row r="77" spans="2:27" x14ac:dyDescent="0.25">
      <c r="B77" s="69"/>
      <c r="C77" s="6" t="s">
        <v>27</v>
      </c>
      <c r="D77" s="28">
        <f>'Cena na poramnuvanje'!D77*'Sreden kurs'!$D$20</f>
        <v>0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0</v>
      </c>
      <c r="K77" s="28">
        <f>'Cena na poramnuvanje'!K77*'Sreden kurs'!$D$20</f>
        <v>0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9"/>
      <c r="C78" s="6" t="s">
        <v>28</v>
      </c>
      <c r="D78" s="28">
        <f>'Cena na poramnuvanje'!D78*'Sreden kurs'!$D$20</f>
        <v>0</v>
      </c>
      <c r="E78" s="28">
        <f>'Cena na poramnuvanje'!E78*'Sreden kurs'!$D$20</f>
        <v>1898.2811249999997</v>
      </c>
      <c r="F78" s="28">
        <f>'Cena na poramnuvanje'!F78*'Sreden kurs'!$D$20</f>
        <v>1807.0946249999997</v>
      </c>
      <c r="G78" s="28">
        <f>'Cena na poramnuvanje'!G78*'Sreden kurs'!$D$20</f>
        <v>1812.63975</v>
      </c>
      <c r="H78" s="28">
        <f>'Cena na poramnuvanje'!H78*'Sreden kurs'!$D$20</f>
        <v>1881.0296249999999</v>
      </c>
      <c r="I78" s="28">
        <f>'Cena na poramnuvanje'!I78*'Sreden kurs'!$D$20</f>
        <v>2070.1799999999998</v>
      </c>
      <c r="J78" s="28">
        <f>'Cena na poramnuvanje'!J78*'Sreden kurs'!$D$20</f>
        <v>2495.3062500000001</v>
      </c>
      <c r="K78" s="28">
        <f>'Cena na poramnuvanje'!K78*'Sreden kurs'!$D$20</f>
        <v>3327.0749999999998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70"/>
      <c r="C79" s="9" t="s">
        <v>29</v>
      </c>
      <c r="D79" s="30">
        <f>'Cena na poramnuvanje'!D79*'Sreden kurs'!$D$20</f>
        <v>0</v>
      </c>
      <c r="E79" s="30">
        <f>'Cena na poramnuvanje'!E79*'Sreden kurs'!$D$20</f>
        <v>5694.8433750000004</v>
      </c>
      <c r="F79" s="30">
        <f>'Cena na poramnuvanje'!F79*'Sreden kurs'!$D$20</f>
        <v>5420.6677499999996</v>
      </c>
      <c r="G79" s="30">
        <f>'Cena na poramnuvanje'!G79*'Sreden kurs'!$D$20</f>
        <v>5437.9192499999999</v>
      </c>
      <c r="H79" s="30">
        <f>'Cena na poramnuvanje'!H79*'Sreden kurs'!$D$20</f>
        <v>5643.0888750000004</v>
      </c>
      <c r="I79" s="30">
        <f>'Cena na poramnuvanje'!I79*'Sreden kurs'!$D$20</f>
        <v>6210.54</v>
      </c>
      <c r="J79" s="30">
        <f>'Cena na poramnuvanje'!J79*'Sreden kurs'!$D$20</f>
        <v>7485.3026249999994</v>
      </c>
      <c r="K79" s="30">
        <f>'Cena na poramnuvanje'!K79*'Sreden kurs'!$D$20</f>
        <v>9981.2250000000004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8" t="str">
        <f>'Cena na poramnuvanje'!B80:B83</f>
        <v>20.04.2021</v>
      </c>
      <c r="C80" s="6" t="s">
        <v>26</v>
      </c>
      <c r="D80" s="28">
        <f>'Cena na poramnuvanje'!D80*'Sreden kurs'!$D$21</f>
        <v>5363.4323046874997</v>
      </c>
      <c r="E80" s="28">
        <f>'Cena na poramnuvanje'!E80*'Sreden kurs'!$D$21</f>
        <v>0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0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5556.6475052356009</v>
      </c>
      <c r="S80" s="28">
        <f>'Cena na poramnuvanje'!S80*'Sreden kurs'!$D$21</f>
        <v>5512.1918779214311</v>
      </c>
      <c r="T80" s="28">
        <f>'Cena na poramnuvanje'!T80*'Sreden kurs'!$D$21</f>
        <v>5506.639212940896</v>
      </c>
      <c r="U80" s="28">
        <f>'Cena na poramnuvanje'!U80*'Sreden kurs'!$D$21</f>
        <v>5709.2578343023251</v>
      </c>
      <c r="V80" s="28">
        <f>'Cena na poramnuvanje'!V80*'Sreden kurs'!$D$21</f>
        <v>5453.3223749999997</v>
      </c>
      <c r="W80" s="28">
        <f>'Cena na poramnuvanje'!W80*'Sreden kurs'!$D$21</f>
        <v>6299.8781249999993</v>
      </c>
      <c r="X80" s="28">
        <f>'Cena na poramnuvanje'!X80*'Sreden kurs'!$D$21</f>
        <v>5550.721514963996</v>
      </c>
      <c r="Y80" s="28">
        <f>'Cena na poramnuvanje'!Y80*'Sreden kurs'!$D$21</f>
        <v>5460.4803137159533</v>
      </c>
      <c r="Z80" s="28">
        <f>'Cena na poramnuvanje'!Z80*'Sreden kurs'!$D$21</f>
        <v>5478.4445678987395</v>
      </c>
      <c r="AA80" s="29">
        <f>'Cena na poramnuvanje'!AA80*'Sreden kurs'!$D$21</f>
        <v>5488.4805417422567</v>
      </c>
    </row>
    <row r="81" spans="2:27" x14ac:dyDescent="0.25">
      <c r="B81" s="69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0</v>
      </c>
      <c r="I81" s="28">
        <f>'Cena na poramnuvanje'!I81*'Sreden kurs'!$D$21</f>
        <v>0</v>
      </c>
      <c r="J81" s="28">
        <f>'Cena na poramnuvanje'!J81*'Sreden kurs'!$D$21</f>
        <v>0</v>
      </c>
      <c r="K81" s="28">
        <f>'Cena na poramnuvanje'!K81*'Sreden kurs'!$D$21</f>
        <v>0</v>
      </c>
      <c r="L81" s="28">
        <f>'Cena na poramnuvanje'!L81*'Sreden kurs'!$D$21</f>
        <v>0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0</v>
      </c>
      <c r="Q81" s="28">
        <f>'Cena na poramnuvanje'!Q81*'Sreden kurs'!$D$21</f>
        <v>0</v>
      </c>
      <c r="R81" s="28">
        <f>'Cena na poramnuvanje'!R81*'Sreden kurs'!$D$21</f>
        <v>0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25">
      <c r="B82" s="69"/>
      <c r="C82" s="6" t="s">
        <v>28</v>
      </c>
      <c r="D82" s="28">
        <f>'Cena na poramnuvanje'!D82*'Sreden kurs'!$D$21</f>
        <v>0</v>
      </c>
      <c r="E82" s="28">
        <f>'Cena na poramnuvanje'!E82*'Sreden kurs'!$D$21</f>
        <v>2009.7997499999997</v>
      </c>
      <c r="F82" s="28">
        <f>'Cena na poramnuvanje'!F82*'Sreden kurs'!$D$21</f>
        <v>1956.1968749999999</v>
      </c>
      <c r="G82" s="28">
        <f>'Cena na poramnuvanje'!G82*'Sreden kurs'!$D$21</f>
        <v>1942.6421250000001</v>
      </c>
      <c r="H82" s="28">
        <f>'Cena na poramnuvanje'!H82*'Sreden kurs'!$D$21</f>
        <v>2033.2124999999999</v>
      </c>
      <c r="I82" s="28">
        <f>'Cena na poramnuvanje'!I82*'Sreden kurs'!$D$21</f>
        <v>2144.1149999999998</v>
      </c>
      <c r="J82" s="28">
        <f>'Cena na poramnuvanje'!J82*'Sreden kurs'!$D$21</f>
        <v>2726.3531250000001</v>
      </c>
      <c r="K82" s="28">
        <f>'Cena na poramnuvanje'!K82*'Sreden kurs'!$D$21</f>
        <v>3307.9751249999999</v>
      </c>
      <c r="L82" s="28">
        <f>'Cena na poramnuvanje'!L82*'Sreden kurs'!$D$21</f>
        <v>3511.9124999999999</v>
      </c>
      <c r="M82" s="28">
        <f>'Cena na poramnuvanje'!M82*'Sreden kurs'!$D$21</f>
        <v>2865.5973749999998</v>
      </c>
      <c r="N82" s="28">
        <f>'Cena na poramnuvanje'!N82*'Sreden kurs'!$D$21</f>
        <v>2502.6997499999998</v>
      </c>
      <c r="O82" s="28">
        <f>'Cena na poramnuvanje'!O82*'Sreden kurs'!$D$21</f>
        <v>2402.2713749999998</v>
      </c>
      <c r="P82" s="28">
        <f>'Cena na poramnuvanje'!P82*'Sreden kurs'!$D$21</f>
        <v>2433.0776249999999</v>
      </c>
      <c r="Q82" s="28">
        <f>'Cena na poramnuvanje'!Q82*'Sreden kurs'!$D$21</f>
        <v>2162.5987500000001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70"/>
      <c r="C83" s="9" t="s">
        <v>29</v>
      </c>
      <c r="D83" s="30">
        <f>'Cena na poramnuvanje'!D83*'Sreden kurs'!$D$21</f>
        <v>0</v>
      </c>
      <c r="E83" s="30">
        <f>'Cena na poramnuvanje'!E83*'Sreden kurs'!$D$21</f>
        <v>6029.3992499999995</v>
      </c>
      <c r="F83" s="30">
        <f>'Cena na poramnuvanje'!F83*'Sreden kurs'!$D$21</f>
        <v>5868.5906249999998</v>
      </c>
      <c r="G83" s="30">
        <f>'Cena na poramnuvanje'!G83*'Sreden kurs'!$D$21</f>
        <v>5827.3102499999995</v>
      </c>
      <c r="H83" s="30">
        <f>'Cena na poramnuvanje'!H83*'Sreden kurs'!$D$21</f>
        <v>6099.6374999999998</v>
      </c>
      <c r="I83" s="30">
        <f>'Cena na poramnuvanje'!I83*'Sreden kurs'!$D$21</f>
        <v>6432.3450000000003</v>
      </c>
      <c r="J83" s="30">
        <f>'Cena na poramnuvanje'!J83*'Sreden kurs'!$D$21</f>
        <v>8179.0593749999998</v>
      </c>
      <c r="K83" s="30">
        <f>'Cena na poramnuvanje'!K83*'Sreden kurs'!$D$21</f>
        <v>9923.9253749999989</v>
      </c>
      <c r="L83" s="30">
        <f>'Cena na poramnuvanje'!L83*'Sreden kurs'!$D$21</f>
        <v>10535.737499999999</v>
      </c>
      <c r="M83" s="30">
        <f>'Cena na poramnuvanje'!M83*'Sreden kurs'!$D$21</f>
        <v>8596.1759999999995</v>
      </c>
      <c r="N83" s="30">
        <f>'Cena na poramnuvanje'!N83*'Sreden kurs'!$D$21</f>
        <v>7507.4831249999997</v>
      </c>
      <c r="O83" s="30">
        <f>'Cena na poramnuvanje'!O83*'Sreden kurs'!$D$21</f>
        <v>7206.1979999999994</v>
      </c>
      <c r="P83" s="30">
        <f>'Cena na poramnuvanje'!P83*'Sreden kurs'!$D$21</f>
        <v>7298.6167499999992</v>
      </c>
      <c r="Q83" s="30">
        <f>'Cena na poramnuvanje'!Q83*'Sreden kurs'!$D$21</f>
        <v>6487.7962499999994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8" t="str">
        <f>'Cena na poramnuvanje'!B84:B87</f>
        <v>21.04.2021</v>
      </c>
      <c r="C84" s="6" t="s">
        <v>26</v>
      </c>
      <c r="D84" s="28">
        <f>'Cena na poramnuvanje'!D84*'Sreden kurs'!$D$22</f>
        <v>5469.5727050774194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0</v>
      </c>
      <c r="N84" s="28">
        <f>'Cena na poramnuvanje'!N84*'Sreden kurs'!$D$22</f>
        <v>0</v>
      </c>
      <c r="O84" s="28">
        <f>'Cena na poramnuvanje'!O84*'Sreden kurs'!$D$22</f>
        <v>0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5607.0559064464069</v>
      </c>
      <c r="Y84" s="28">
        <f>'Cena na poramnuvanje'!Y84*'Sreden kurs'!$D$22</f>
        <v>5452.8454898863638</v>
      </c>
      <c r="Z84" s="28">
        <f>'Cena na poramnuvanje'!Z84*'Sreden kurs'!$D$22</f>
        <v>5453.5596255</v>
      </c>
      <c r="AA84" s="29">
        <f>'Cena na poramnuvanje'!AA84*'Sreden kurs'!$D$22</f>
        <v>5422.7952889161743</v>
      </c>
    </row>
    <row r="85" spans="2:27" x14ac:dyDescent="0.25">
      <c r="B85" s="69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0</v>
      </c>
      <c r="L85" s="28">
        <f>'Cena na poramnuvanje'!L85*'Sreden kurs'!$D$22</f>
        <v>0</v>
      </c>
      <c r="M85" s="28">
        <f>'Cena na poramnuvanje'!M85*'Sreden kurs'!$D$22</f>
        <v>2338.7801319999999</v>
      </c>
      <c r="N85" s="28">
        <f>'Cena na poramnuvanje'!N85*'Sreden kurs'!$D$22</f>
        <v>2031.3377489999998</v>
      </c>
      <c r="O85" s="28">
        <f>'Cena na poramnuvanje'!O85*'Sreden kurs'!$D$22</f>
        <v>1946.3136029999998</v>
      </c>
      <c r="P85" s="28">
        <f>'Cena na poramnuvanje'!P85*'Sreden kurs'!$D$22</f>
        <v>1654.8728011943319</v>
      </c>
      <c r="Q85" s="28">
        <f>'Cena na poramnuvanje'!Q85*'Sreden kurs'!$D$22</f>
        <v>1418.8738671607719</v>
      </c>
      <c r="R85" s="28">
        <f>'Cena na poramnuvanje'!R85*'Sreden kurs'!$D$22</f>
        <v>1128.1102269999999</v>
      </c>
      <c r="S85" s="28">
        <f>'Cena na poramnuvanje'!S85*'Sreden kurs'!$D$22</f>
        <v>1146.5937369999999</v>
      </c>
      <c r="T85" s="28">
        <f>'Cena na poramnuvanje'!T85*'Sreden kurs'!$D$22</f>
        <v>1501.9541228064516</v>
      </c>
      <c r="U85" s="28">
        <f>'Cena na poramnuvanje'!U85*'Sreden kurs'!$D$22</f>
        <v>1663.7463038642659</v>
      </c>
      <c r="V85" s="28">
        <f>'Cena na poramnuvanje'!V85*'Sreden kurs'!$D$22</f>
        <v>1785.5511955922864</v>
      </c>
      <c r="W85" s="28">
        <f>'Cena na poramnuvanje'!W85*'Sreden kurs'!$D$22</f>
        <v>2340.5760256260437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 x14ac:dyDescent="0.25">
      <c r="B86" s="69"/>
      <c r="C86" s="6" t="s">
        <v>28</v>
      </c>
      <c r="D86" s="28">
        <f>'Cena na poramnuvanje'!D86*'Sreden kurs'!$D$22</f>
        <v>0</v>
      </c>
      <c r="E86" s="28">
        <f>'Cena na poramnuvanje'!E86*'Sreden kurs'!$D$22</f>
        <v>2006.6930689999999</v>
      </c>
      <c r="F86" s="28">
        <f>'Cena na poramnuvanje'!F86*'Sreden kurs'!$D$22</f>
        <v>1967.877698</v>
      </c>
      <c r="G86" s="28">
        <f>'Cena na poramnuvanje'!G86*'Sreden kurs'!$D$22</f>
        <v>1966.0293469999999</v>
      </c>
      <c r="H86" s="28">
        <f>'Cena na poramnuvanje'!H86*'Sreden kurs'!$D$22</f>
        <v>1996.2190799999998</v>
      </c>
      <c r="I86" s="28">
        <f>'Cena na poramnuvanje'!I86*'Sreden kurs'!$D$22</f>
        <v>2120.0585969999997</v>
      </c>
      <c r="J86" s="28">
        <f>'Cena na poramnuvanje'!J86*'Sreden kurs'!$D$22</f>
        <v>2503.283371</v>
      </c>
      <c r="K86" s="28">
        <f>'Cena na poramnuvanje'!K86*'Sreden kurs'!$D$22</f>
        <v>2777.4554359999997</v>
      </c>
      <c r="L86" s="28">
        <f>'Cena na poramnuvanje'!L86*'Sreden kurs'!$D$22</f>
        <v>2687.5023539999997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70"/>
      <c r="C87" s="9" t="s">
        <v>29</v>
      </c>
      <c r="D87" s="30">
        <f>'Cena na poramnuvanje'!D87*'Sreden kurs'!$D$22</f>
        <v>0</v>
      </c>
      <c r="E87" s="30">
        <f>'Cena na poramnuvanje'!E87*'Sreden kurs'!$D$22</f>
        <v>6020.0792069999998</v>
      </c>
      <c r="F87" s="30">
        <f>'Cena na poramnuvanje'!F87*'Sreden kurs'!$D$22</f>
        <v>5903.0169770000002</v>
      </c>
      <c r="G87" s="30">
        <f>'Cena na poramnuvanje'!G87*'Sreden kurs'!$D$22</f>
        <v>5898.088041</v>
      </c>
      <c r="H87" s="30">
        <f>'Cena na poramnuvanje'!H87*'Sreden kurs'!$D$22</f>
        <v>5988.6572400000005</v>
      </c>
      <c r="I87" s="30">
        <f>'Cena na poramnuvanje'!I87*'Sreden kurs'!$D$22</f>
        <v>6360.1757910000006</v>
      </c>
      <c r="J87" s="30">
        <f>'Cena na poramnuvanje'!J87*'Sreden kurs'!$D$22</f>
        <v>7509.2339959999999</v>
      </c>
      <c r="K87" s="30">
        <f>'Cena na poramnuvanje'!K87*'Sreden kurs'!$D$22</f>
        <v>8332.3663080000006</v>
      </c>
      <c r="L87" s="30">
        <f>'Cena na poramnuvanje'!L87*'Sreden kurs'!$D$22</f>
        <v>8062.5070620000006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8" t="str">
        <f>'Cena na poramnuvanje'!B88:B91</f>
        <v>22.04.2021</v>
      </c>
      <c r="C88" s="6" t="s">
        <v>26</v>
      </c>
      <c r="D88" s="28">
        <f>'Cena na poramnuvanje'!D88*'Sreden kurs'!$D$23</f>
        <v>5212.1321756666657</v>
      </c>
      <c r="E88" s="28">
        <f>'Cena na poramnuvanje'!E88*'Sreden kurs'!$D$23</f>
        <v>5657.343261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0</v>
      </c>
      <c r="N88" s="28">
        <f>'Cena na poramnuvanje'!N88*'Sreden kurs'!$D$23</f>
        <v>0</v>
      </c>
      <c r="O88" s="28">
        <f>'Cena na poramnuvanje'!O88*'Sreden kurs'!$D$23</f>
        <v>0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5116.3366479920051</v>
      </c>
      <c r="S88" s="28">
        <f>'Cena na poramnuvanje'!S88*'Sreden kurs'!$D$23</f>
        <v>5189.8748770386183</v>
      </c>
      <c r="T88" s="28">
        <f>'Cena na poramnuvanje'!T88*'Sreden kurs'!$D$23</f>
        <v>5228.6346067729555</v>
      </c>
      <c r="U88" s="28">
        <f>'Cena na poramnuvanje'!U88*'Sreden kurs'!$D$23</f>
        <v>5593.1230993215031</v>
      </c>
      <c r="V88" s="28">
        <f>'Cena na poramnuvanje'!V88*'Sreden kurs'!$D$23</f>
        <v>5615.3473422326661</v>
      </c>
      <c r="W88" s="28">
        <f>'Cena na poramnuvanje'!W88*'Sreden kurs'!$D$23</f>
        <v>5576.7449101153206</v>
      </c>
      <c r="X88" s="28">
        <f>'Cena na poramnuvanje'!X88*'Sreden kurs'!$D$23</f>
        <v>5525.8127550392419</v>
      </c>
      <c r="Y88" s="28">
        <f>'Cena na poramnuvanje'!Y88*'Sreden kurs'!$D$23</f>
        <v>5454.5428055571429</v>
      </c>
      <c r="Z88" s="28">
        <f>'Cena na poramnuvanje'!Z88*'Sreden kurs'!$D$23</f>
        <v>5454.5320793906249</v>
      </c>
      <c r="AA88" s="29">
        <f>'Cena na poramnuvanje'!AA88*'Sreden kurs'!$D$23</f>
        <v>5346.0519151694916</v>
      </c>
    </row>
    <row r="89" spans="2:27" x14ac:dyDescent="0.25">
      <c r="B89" s="69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1832.7993249999997</v>
      </c>
      <c r="G89" s="28">
        <f>'Cena na poramnuvanje'!G89*'Sreden kurs'!$D$23</f>
        <v>1813.0851809999999</v>
      </c>
      <c r="H89" s="28">
        <f>'Cena na poramnuvanje'!H89*'Sreden kurs'!$D$23</f>
        <v>1868.5312109999998</v>
      </c>
      <c r="I89" s="28">
        <f>'Cena na poramnuvanje'!I89*'Sreden kurs'!$D$23</f>
        <v>2009.6105539999996</v>
      </c>
      <c r="J89" s="28">
        <f>'Cena na poramnuvanje'!J89*'Sreden kurs'!$D$23</f>
        <v>1663.8672686842103</v>
      </c>
      <c r="K89" s="28">
        <f>'Cena na poramnuvanje'!K89*'Sreden kurs'!$D$23</f>
        <v>1544.9524864077671</v>
      </c>
      <c r="L89" s="28">
        <f>'Cena na poramnuvanje'!L89*'Sreden kurs'!$D$23</f>
        <v>2694.0609909999998</v>
      </c>
      <c r="M89" s="28">
        <f>'Cena na poramnuvanje'!M89*'Sreden kurs'!$D$23</f>
        <v>1543.7269982222219</v>
      </c>
      <c r="N89" s="28">
        <f>'Cena na poramnuvanje'!N89*'Sreden kurs'!$D$23</f>
        <v>1401.5524249999999</v>
      </c>
      <c r="O89" s="28">
        <f>'Cena na poramnuvanje'!O89*'Sreden kurs'!$D$23</f>
        <v>1295.5889010000001</v>
      </c>
      <c r="P89" s="28">
        <f>'Cena na poramnuvanje'!P89*'Sreden kurs'!$D$23</f>
        <v>1417.4736047742945</v>
      </c>
      <c r="Q89" s="28">
        <f>'Cena na poramnuvanje'!Q89*'Sreden kurs'!$D$23</f>
        <v>1213.0359229999999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9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70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8" t="str">
        <f>'Cena na poramnuvanje'!B92:B95</f>
        <v>23.04.2021</v>
      </c>
      <c r="C92" s="6" t="s">
        <v>26</v>
      </c>
      <c r="D92" s="28">
        <f>'Cena na poramnuvanje'!D92*'Sreden kurs'!$D$24</f>
        <v>0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5448.4965479999992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5453.1036577391305</v>
      </c>
      <c r="L92" s="28">
        <f>'Cena na poramnuvanje'!L92*'Sreden kurs'!$D$24</f>
        <v>5453.4544205238089</v>
      </c>
      <c r="M92" s="28">
        <f>'Cena na poramnuvanje'!M92*'Sreden kurs'!$D$24</f>
        <v>5199.4021778899996</v>
      </c>
      <c r="N92" s="28">
        <f>'Cena na poramnuvanje'!N92*'Sreden kurs'!$D$24</f>
        <v>4652.2899570259733</v>
      </c>
      <c r="O92" s="28">
        <f>'Cena na poramnuvanje'!O92*'Sreden kurs'!$D$24</f>
        <v>4744.0665468300394</v>
      </c>
      <c r="P92" s="28">
        <f>'Cena na poramnuvanje'!P92*'Sreden kurs'!$D$24</f>
        <v>4634.0418099282942</v>
      </c>
      <c r="Q92" s="28">
        <f>'Cena na poramnuvanje'!Q92*'Sreden kurs'!$D$24</f>
        <v>4450.2995425728532</v>
      </c>
      <c r="R92" s="28">
        <f>'Cena na poramnuvanje'!R92*'Sreden kurs'!$D$24</f>
        <v>4627.675477994002</v>
      </c>
      <c r="S92" s="28">
        <f>'Cena na poramnuvanje'!S92*'Sreden kurs'!$D$24</f>
        <v>4562.5681993896105</v>
      </c>
      <c r="T92" s="28">
        <f>'Cena na poramnuvanje'!T92*'Sreden kurs'!$D$24</f>
        <v>4755.3999293103443</v>
      </c>
      <c r="U92" s="28">
        <f>'Cena na poramnuvanje'!U92*'Sreden kurs'!$D$24</f>
        <v>5236.4712980383865</v>
      </c>
      <c r="V92" s="28">
        <f>'Cena na poramnuvanje'!V92*'Sreden kurs'!$D$24</f>
        <v>5574.2053624892887</v>
      </c>
      <c r="W92" s="28">
        <f>'Cena na poramnuvanje'!W92*'Sreden kurs'!$D$24</f>
        <v>6299.2850749999998</v>
      </c>
      <c r="X92" s="28">
        <f>'Cena na poramnuvanje'!X92*'Sreden kurs'!$D$24</f>
        <v>5628.3028003964055</v>
      </c>
      <c r="Y92" s="28">
        <f>'Cena na poramnuvanje'!Y92*'Sreden kurs'!$D$24</f>
        <v>0</v>
      </c>
      <c r="Z92" s="28">
        <f>'Cena na poramnuvanje'!Z92*'Sreden kurs'!$D$24</f>
        <v>5564.4968302083334</v>
      </c>
      <c r="AA92" s="29">
        <f>'Cena na poramnuvanje'!AA92*'Sreden kurs'!$D$24</f>
        <v>5399.8585017155592</v>
      </c>
    </row>
    <row r="93" spans="2:27" x14ac:dyDescent="0.25">
      <c r="B93" s="69"/>
      <c r="C93" s="6" t="s">
        <v>27</v>
      </c>
      <c r="D93" s="28">
        <f>'Cena na poramnuvanje'!D93*'Sreden kurs'!$D$24</f>
        <v>1900.566695</v>
      </c>
      <c r="E93" s="28">
        <f>'Cena na poramnuvanje'!E93*'Sreden kurs'!$D$24</f>
        <v>1774.8890269999997</v>
      </c>
      <c r="F93" s="28">
        <f>'Cena na poramnuvanje'!F93*'Sreden kurs'!$D$24</f>
        <v>1737.3089399999999</v>
      </c>
      <c r="G93" s="28">
        <f>'Cena na poramnuvanje'!G93*'Sreden kurs'!$D$24</f>
        <v>1752.710615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2489.5267469999994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9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2033.0210999999999</v>
      </c>
      <c r="J94" s="28">
        <f>'Cena na poramnuvanje'!J94*'Sreden kurs'!$D$24</f>
        <v>2350.2956049999998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70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6099.0632999999998</v>
      </c>
      <c r="J95" s="30">
        <f>'Cena na poramnuvanje'!J95*'Sreden kurs'!$D$24</f>
        <v>7050.8868149999998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8" t="str">
        <f>'Cena na poramnuvanje'!B96:B99</f>
        <v>24.04.2021</v>
      </c>
      <c r="C96" s="6" t="s">
        <v>26</v>
      </c>
      <c r="D96" s="28">
        <f>'Cena na poramnuvanje'!D96*'Sreden kurs'!$D$25</f>
        <v>6126.2890649999999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4242.6421859181419</v>
      </c>
      <c r="S96" s="28">
        <f>'Cena na poramnuvanje'!S96*'Sreden kurs'!$D$25</f>
        <v>3846.5440647391306</v>
      </c>
      <c r="T96" s="28">
        <f>'Cena na poramnuvanje'!T96*'Sreden kurs'!$D$25</f>
        <v>4976.8013430000001</v>
      </c>
      <c r="U96" s="28">
        <f>'Cena na poramnuvanje'!U96*'Sreden kurs'!$D$25</f>
        <v>5284.8098430000009</v>
      </c>
      <c r="V96" s="28">
        <f>'Cena na poramnuvanje'!V96*'Sreden kurs'!$D$25</f>
        <v>5387.0580440172425</v>
      </c>
      <c r="W96" s="28">
        <f>'Cena na poramnuvanje'!W96*'Sreden kurs'!$D$25</f>
        <v>6298.7738250000002</v>
      </c>
      <c r="X96" s="28">
        <f>'Cena na poramnuvanje'!X96*'Sreden kurs'!$D$25</f>
        <v>5675.3968837561379</v>
      </c>
      <c r="Y96" s="28">
        <f>'Cena na poramnuvanje'!Y96*'Sreden kurs'!$D$25</f>
        <v>5452.3664670000007</v>
      </c>
      <c r="Z96" s="28">
        <f>'Cena na poramnuvanje'!Z96*'Sreden kurs'!$D$25</f>
        <v>5981.5250700000006</v>
      </c>
      <c r="AA96" s="29">
        <f>'Cena na poramnuvanje'!AA96*'Sreden kurs'!$D$25</f>
        <v>4724.8503900000005</v>
      </c>
    </row>
    <row r="97" spans="2:27" x14ac:dyDescent="0.25">
      <c r="B97" s="69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1906.572615</v>
      </c>
      <c r="N97" s="28">
        <f>'Cena na poramnuvanje'!N97*'Sreden kurs'!$D$25</f>
        <v>1771.048875</v>
      </c>
      <c r="O97" s="28">
        <f>'Cena na poramnuvanje'!O97*'Sreden kurs'!$D$25</f>
        <v>1776.593028</v>
      </c>
      <c r="P97" s="28">
        <f>'Cena na poramnuvanje'!P97*'Sreden kurs'!$D$25</f>
        <v>1750.1042969999999</v>
      </c>
      <c r="Q97" s="28">
        <f>'Cena na poramnuvanje'!Q97*'Sreden kurs'!$D$25</f>
        <v>1571.4593670000004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9"/>
      <c r="C98" s="6" t="s">
        <v>28</v>
      </c>
      <c r="D98" s="28">
        <f>'Cena na poramnuvanje'!D98*'Sreden kurs'!$D$25</f>
        <v>0</v>
      </c>
      <c r="E98" s="28">
        <f>'Cena na poramnuvanje'!E98*'Sreden kurs'!$D$25</f>
        <v>1897.3323600000001</v>
      </c>
      <c r="F98" s="28">
        <f>'Cena na poramnuvanje'!F98*'Sreden kurs'!$D$25</f>
        <v>1832.0345579999998</v>
      </c>
      <c r="G98" s="28">
        <f>'Cena na poramnuvanje'!G98*'Sreden kurs'!$D$25</f>
        <v>1798.76964</v>
      </c>
      <c r="H98" s="28">
        <f>'Cena na poramnuvanje'!H98*'Sreden kurs'!$D$25</f>
        <v>1780.2891299999999</v>
      </c>
      <c r="I98" s="28">
        <f>'Cena na poramnuvanje'!I98*'Sreden kurs'!$D$25</f>
        <v>1846.202949</v>
      </c>
      <c r="J98" s="28">
        <f>'Cena na poramnuvanje'!J98*'Sreden kurs'!$D$25</f>
        <v>1907.8046489999999</v>
      </c>
      <c r="K98" s="28">
        <f>'Cena na poramnuvanje'!K98*'Sreden kurs'!$D$25</f>
        <v>1985.4227909999997</v>
      </c>
      <c r="L98" s="28">
        <f>'Cena na poramnuvanje'!L98*'Sreden kurs'!$D$25</f>
        <v>2021.7677940000001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70"/>
      <c r="C99" s="9" t="s">
        <v>29</v>
      </c>
      <c r="D99" s="30">
        <f>'Cena na poramnuvanje'!D99*'Sreden kurs'!$D$25</f>
        <v>0</v>
      </c>
      <c r="E99" s="30">
        <f>'Cena na poramnuvanje'!E99*'Sreden kurs'!$D$25</f>
        <v>5691.3810629999998</v>
      </c>
      <c r="F99" s="30">
        <f>'Cena na poramnuvanje'!F99*'Sreden kurs'!$D$25</f>
        <v>5495.4876569999997</v>
      </c>
      <c r="G99" s="30">
        <f>'Cena na poramnuvanje'!G99*'Sreden kurs'!$D$25</f>
        <v>5396.3089199999995</v>
      </c>
      <c r="H99" s="30">
        <f>'Cena na poramnuvanje'!H99*'Sreden kurs'!$D$25</f>
        <v>5340.2513730000001</v>
      </c>
      <c r="I99" s="30">
        <f>'Cena na poramnuvanje'!I99*'Sreden kurs'!$D$25</f>
        <v>5538.6088469999995</v>
      </c>
      <c r="J99" s="30">
        <f>'Cena na poramnuvanje'!J99*'Sreden kurs'!$D$25</f>
        <v>5723.413947</v>
      </c>
      <c r="K99" s="30">
        <f>'Cena na poramnuvanje'!K99*'Sreden kurs'!$D$25</f>
        <v>5956.2683729999999</v>
      </c>
      <c r="L99" s="30">
        <f>'Cena na poramnuvanje'!L99*'Sreden kurs'!$D$25</f>
        <v>6064.6873650000007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8" t="str">
        <f>'Cena na poramnuvanje'!B100:B103</f>
        <v>25.04.2021</v>
      </c>
      <c r="C100" s="6" t="s">
        <v>26</v>
      </c>
      <c r="D100" s="28">
        <f>'Cena na poramnuvanje'!D100*'Sreden kurs'!$D$26</f>
        <v>4588.3410227999993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0</v>
      </c>
      <c r="M100" s="28">
        <f>'Cena na poramnuvanje'!M100*'Sreden kurs'!$D$26</f>
        <v>0</v>
      </c>
      <c r="N100" s="28">
        <f>'Cena na poramnuvanje'!N100*'Sreden kurs'!$D$26</f>
        <v>0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0</v>
      </c>
      <c r="S100" s="28">
        <f>'Cena na poramnuvanje'!S100*'Sreden kurs'!$D$26</f>
        <v>0</v>
      </c>
      <c r="T100" s="28">
        <f>'Cena na poramnuvanje'!T100*'Sreden kurs'!$D$26</f>
        <v>0</v>
      </c>
      <c r="U100" s="28">
        <f>'Cena na poramnuvanje'!U100*'Sreden kurs'!$D$26</f>
        <v>0</v>
      </c>
      <c r="V100" s="28">
        <f>'Cena na poramnuvanje'!V100*'Sreden kurs'!$D$26</f>
        <v>0</v>
      </c>
      <c r="W100" s="28">
        <f>'Cena na poramnuvanje'!W100*'Sreden kurs'!$D$26</f>
        <v>0</v>
      </c>
      <c r="X100" s="28">
        <f>'Cena na poramnuvanje'!X100*'Sreden kurs'!$D$26</f>
        <v>5625.8264268744679</v>
      </c>
      <c r="Y100" s="28">
        <f>'Cena na poramnuvanje'!Y100*'Sreden kurs'!$D$26</f>
        <v>5452.3664670000007</v>
      </c>
      <c r="Z100" s="28">
        <f>'Cena na poramnuvanje'!Z100*'Sreden kurs'!$D$26</f>
        <v>0</v>
      </c>
      <c r="AA100" s="29">
        <f>'Cena na poramnuvanje'!AA100*'Sreden kurs'!$D$26</f>
        <v>0</v>
      </c>
    </row>
    <row r="101" spans="2:27" x14ac:dyDescent="0.25">
      <c r="B101" s="69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1307.804091</v>
      </c>
      <c r="N101" s="28">
        <f>'Cena na poramnuvanje'!N101*'Sreden kurs'!$D$26</f>
        <v>866.11990199999991</v>
      </c>
      <c r="O101" s="28">
        <f>'Cena na poramnuvanje'!O101*'Sreden kurs'!$D$26</f>
        <v>903.56626872727281</v>
      </c>
      <c r="P101" s="28">
        <f>'Cena na poramnuvanje'!P101*'Sreden kurs'!$D$26</f>
        <v>740.12883546648436</v>
      </c>
      <c r="Q101" s="28">
        <f>'Cena na poramnuvanje'!Q101*'Sreden kurs'!$D$26</f>
        <v>406.75688431109756</v>
      </c>
      <c r="R101" s="28">
        <f>'Cena na poramnuvanje'!R101*'Sreden kurs'!$D$26</f>
        <v>376.58042105005006</v>
      </c>
      <c r="S101" s="28">
        <f>'Cena na poramnuvanje'!S101*'Sreden kurs'!$D$26</f>
        <v>381.09058037204471</v>
      </c>
      <c r="T101" s="28">
        <f>'Cena na poramnuvanje'!T101*'Sreden kurs'!$D$26</f>
        <v>381.89384263100055</v>
      </c>
      <c r="U101" s="28">
        <f>'Cena na poramnuvanje'!U101*'Sreden kurs'!$D$26</f>
        <v>844.1247561233306</v>
      </c>
      <c r="V101" s="28">
        <f>'Cena na poramnuvanje'!V101*'Sreden kurs'!$D$26</f>
        <v>1116.9078742691986</v>
      </c>
      <c r="W101" s="28">
        <f>'Cena na poramnuvanje'!W101*'Sreden kurs'!$D$26</f>
        <v>1416.3888914973261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2075.9772900000003</v>
      </c>
      <c r="AA101" s="29">
        <f>'Cena na poramnuvanje'!AA101*'Sreden kurs'!$D$26</f>
        <v>1672.1691169348537</v>
      </c>
    </row>
    <row r="102" spans="2:27" x14ac:dyDescent="0.25">
      <c r="B102" s="69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1647.8454750000001</v>
      </c>
      <c r="F102" s="28">
        <f>'Cena na poramnuvanje'!F102*'Sreden kurs'!$D$26</f>
        <v>1592.403945</v>
      </c>
      <c r="G102" s="28">
        <f>'Cena na poramnuvanje'!G102*'Sreden kurs'!$D$26</f>
        <v>1583.1636900000001</v>
      </c>
      <c r="H102" s="28">
        <f>'Cena na poramnuvanje'!H102*'Sreden kurs'!$D$26</f>
        <v>1546.2026700000001</v>
      </c>
      <c r="I102" s="28">
        <f>'Cena na poramnuvanje'!I102*'Sreden kurs'!$D$26</f>
        <v>1487.681055</v>
      </c>
      <c r="J102" s="28">
        <f>'Cena na poramnuvanje'!J102*'Sreden kurs'!$D$26</f>
        <v>1416.8390999999999</v>
      </c>
      <c r="K102" s="28">
        <f>'Cena na poramnuvanje'!K102*'Sreden kurs'!$D$26</f>
        <v>1421.7672359999999</v>
      </c>
      <c r="L102" s="28">
        <f>'Cena na poramnuvanje'!L102*'Sreden kurs'!$D$26</f>
        <v>1386.0382500000001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70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4943.5364250000002</v>
      </c>
      <c r="F103" s="30">
        <f>'Cena na poramnuvanje'!F103*'Sreden kurs'!$D$26</f>
        <v>4777.2118350000001</v>
      </c>
      <c r="G103" s="30">
        <f>'Cena na poramnuvanje'!G103*'Sreden kurs'!$D$26</f>
        <v>4749.49107</v>
      </c>
      <c r="H103" s="30">
        <f>'Cena na poramnuvanje'!H103*'Sreden kurs'!$D$26</f>
        <v>4638.6080099999999</v>
      </c>
      <c r="I103" s="30">
        <f>'Cena na poramnuvanje'!I103*'Sreden kurs'!$D$26</f>
        <v>4463.043165</v>
      </c>
      <c r="J103" s="30">
        <f>'Cena na poramnuvanje'!J103*'Sreden kurs'!$D$26</f>
        <v>4250.5173000000004</v>
      </c>
      <c r="K103" s="30">
        <f>'Cena na poramnuvanje'!K103*'Sreden kurs'!$D$26</f>
        <v>4264.6856910000006</v>
      </c>
      <c r="L103" s="30">
        <f>'Cena na poramnuvanje'!L103*'Sreden kurs'!$D$26</f>
        <v>4157.4987329999994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8" t="str">
        <f>'Cena na poramnuvanje'!B104:B107</f>
        <v>26.04.2021</v>
      </c>
      <c r="C104" s="6" t="s">
        <v>26</v>
      </c>
      <c r="D104" s="28">
        <f>'Cena na poramnuvanje'!D104*'Sreden kurs'!$D$27</f>
        <v>0</v>
      </c>
      <c r="E104" s="28">
        <f>'Cena na poramnuvanje'!E104*'Sreden kurs'!$D$27</f>
        <v>0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0</v>
      </c>
      <c r="N104" s="28">
        <f>'Cena na poramnuvanje'!N104*'Sreden kurs'!$D$27</f>
        <v>0</v>
      </c>
      <c r="O104" s="28">
        <f>'Cena na poramnuvanje'!O104*'Sreden kurs'!$D$27</f>
        <v>0</v>
      </c>
      <c r="P104" s="28">
        <f>'Cena na poramnuvanje'!P104*'Sreden kurs'!$D$27</f>
        <v>0</v>
      </c>
      <c r="Q104" s="28">
        <f>'Cena na poramnuvanje'!Q104*'Sreden kurs'!$D$27</f>
        <v>0</v>
      </c>
      <c r="R104" s="28">
        <f>'Cena na poramnuvanje'!R104*'Sreden kurs'!$D$27</f>
        <v>0</v>
      </c>
      <c r="S104" s="28">
        <f>'Cena na poramnuvanje'!S104*'Sreden kurs'!$D$27</f>
        <v>0</v>
      </c>
      <c r="T104" s="28">
        <f>'Cena na poramnuvanje'!T104*'Sreden kurs'!$D$27</f>
        <v>0</v>
      </c>
      <c r="U104" s="28">
        <f>'Cena na poramnuvanje'!U104*'Sreden kurs'!$D$27</f>
        <v>0</v>
      </c>
      <c r="V104" s="28">
        <f>'Cena na poramnuvanje'!V104*'Sreden kurs'!$D$27</f>
        <v>0</v>
      </c>
      <c r="W104" s="28">
        <f>'Cena na poramnuvanje'!W104*'Sreden kurs'!$D$27</f>
        <v>0</v>
      </c>
      <c r="X104" s="28">
        <f>'Cena na poramnuvanje'!X104*'Sreden kurs'!$D$27</f>
        <v>0</v>
      </c>
      <c r="Y104" s="28">
        <f>'Cena na poramnuvanje'!Y104*'Sreden kurs'!$D$27</f>
        <v>0</v>
      </c>
      <c r="Z104" s="28">
        <f>'Cena na poramnuvanje'!Z104*'Sreden kurs'!$D$27</f>
        <v>0</v>
      </c>
      <c r="AA104" s="29">
        <f>'Cena na poramnuvanje'!AA104*'Sreden kurs'!$D$27</f>
        <v>0</v>
      </c>
    </row>
    <row r="105" spans="2:27" x14ac:dyDescent="0.25">
      <c r="B105" s="69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0</v>
      </c>
      <c r="L105" s="28">
        <f>'Cena na poramnuvanje'!L105*'Sreden kurs'!$D$27</f>
        <v>0</v>
      </c>
      <c r="M105" s="28">
        <f>'Cena na poramnuvanje'!M105*'Sreden kurs'!$D$27</f>
        <v>0</v>
      </c>
      <c r="N105" s="28">
        <f>'Cena na poramnuvanje'!N105*'Sreden kurs'!$D$27</f>
        <v>1190.1448440000001</v>
      </c>
      <c r="O105" s="28">
        <f>'Cena na poramnuvanje'!O105*'Sreden kurs'!$D$27</f>
        <v>1108.8306</v>
      </c>
      <c r="P105" s="28">
        <f>'Cena na poramnuvanje'!P105*'Sreden kurs'!$D$27</f>
        <v>1145.1756029999999</v>
      </c>
      <c r="Q105" s="28">
        <f>'Cena na poramnuvanje'!Q105*'Sreden kurs'!$D$27</f>
        <v>1082.3418690000001</v>
      </c>
      <c r="R105" s="28">
        <f>'Cena na poramnuvanje'!R105*'Sreden kurs'!$D$27</f>
        <v>1445.6420570270272</v>
      </c>
      <c r="S105" s="28">
        <f>'Cena na poramnuvanje'!S105*'Sreden kurs'!$D$27</f>
        <v>1495.3539045580862</v>
      </c>
      <c r="T105" s="28">
        <f>'Cena na poramnuvanje'!T105*'Sreden kurs'!$D$27</f>
        <v>1202.4651839999999</v>
      </c>
      <c r="U105" s="28">
        <f>'Cena na poramnuvanje'!U105*'Sreden kurs'!$D$27</f>
        <v>1276.3872240000001</v>
      </c>
      <c r="V105" s="28">
        <f>'Cena na poramnuvanje'!V105*'Sreden kurs'!$D$27</f>
        <v>1976.030372438247</v>
      </c>
      <c r="W105" s="28">
        <f>'Cena na poramnuvanje'!W105*'Sreden kurs'!$D$27</f>
        <v>2066.4074118684216</v>
      </c>
      <c r="X105" s="28">
        <f>'Cena na poramnuvanje'!X105*'Sreden kurs'!$D$27</f>
        <v>1719.7106446779665</v>
      </c>
      <c r="Y105" s="28">
        <f>'Cena na poramnuvanje'!Y105*'Sreden kurs'!$D$27</f>
        <v>1653.5641317496193</v>
      </c>
      <c r="Z105" s="28">
        <f>'Cena na poramnuvanje'!Z105*'Sreden kurs'!$D$27</f>
        <v>1321.3564650000001</v>
      </c>
      <c r="AA105" s="29">
        <f>'Cena na poramnuvanje'!AA105*'Sreden kurs'!$D$27</f>
        <v>1187.6807760000002</v>
      </c>
    </row>
    <row r="106" spans="2:27" x14ac:dyDescent="0.25">
      <c r="B106" s="69"/>
      <c r="C106" s="6" t="s">
        <v>28</v>
      </c>
      <c r="D106" s="28">
        <f>'Cena na poramnuvanje'!D106*'Sreden kurs'!$D$27</f>
        <v>1783.985232</v>
      </c>
      <c r="E106" s="28">
        <f>'Cena na poramnuvanje'!E106*'Sreden kurs'!$D$27</f>
        <v>1681.72641</v>
      </c>
      <c r="F106" s="28">
        <f>'Cena na poramnuvanje'!F106*'Sreden kurs'!$D$27</f>
        <v>1635.5251350000001</v>
      </c>
      <c r="G106" s="28">
        <f>'Cena na poramnuvanje'!G106*'Sreden kurs'!$D$27</f>
        <v>1582.547673</v>
      </c>
      <c r="H106" s="28">
        <f>'Cena na poramnuvanje'!H106*'Sreden kurs'!$D$27</f>
        <v>1632.44505</v>
      </c>
      <c r="I106" s="28">
        <f>'Cena na poramnuvanje'!I106*'Sreden kurs'!$D$27</f>
        <v>1832.6505750000001</v>
      </c>
      <c r="J106" s="28">
        <f>'Cena na poramnuvanje'!J106*'Sreden kurs'!$D$27</f>
        <v>2248.4620500000001</v>
      </c>
      <c r="K106" s="28">
        <f>'Cena na poramnuvanje'!K106*'Sreden kurs'!$D$27</f>
        <v>2523.821649</v>
      </c>
      <c r="L106" s="28">
        <f>'Cena na poramnuvanje'!L106*'Sreden kurs'!$D$27</f>
        <v>2579.8791960000003</v>
      </c>
      <c r="M106" s="28">
        <f>'Cena na poramnuvanje'!M106*'Sreden kurs'!$D$27</f>
        <v>2215.8131490000001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70"/>
      <c r="C107" s="9" t="s">
        <v>29</v>
      </c>
      <c r="D107" s="30">
        <f>'Cena na poramnuvanje'!D107*'Sreden kurs'!$D$27</f>
        <v>5351.955696</v>
      </c>
      <c r="E107" s="30">
        <f>'Cena na poramnuvanje'!E107*'Sreden kurs'!$D$27</f>
        <v>5045.1792300000006</v>
      </c>
      <c r="F107" s="30">
        <f>'Cena na poramnuvanje'!F107*'Sreden kurs'!$D$27</f>
        <v>4906.5754050000005</v>
      </c>
      <c r="G107" s="30">
        <f>'Cena na poramnuvanje'!G107*'Sreden kurs'!$D$27</f>
        <v>4747.6430190000001</v>
      </c>
      <c r="H107" s="30">
        <f>'Cena na poramnuvanje'!H107*'Sreden kurs'!$D$27</f>
        <v>4897.3351499999999</v>
      </c>
      <c r="I107" s="30">
        <f>'Cena na poramnuvanje'!I107*'Sreden kurs'!$D$27</f>
        <v>5497.9517249999999</v>
      </c>
      <c r="J107" s="30">
        <f>'Cena na poramnuvanje'!J107*'Sreden kurs'!$D$27</f>
        <v>6745.3861500000003</v>
      </c>
      <c r="K107" s="30">
        <f>'Cena na poramnuvanje'!K107*'Sreden kurs'!$D$27</f>
        <v>7570.8489300000001</v>
      </c>
      <c r="L107" s="30">
        <f>'Cena na poramnuvanje'!L107*'Sreden kurs'!$D$27</f>
        <v>7739.6375880000005</v>
      </c>
      <c r="M107" s="30">
        <f>'Cena na poramnuvanje'!M107*'Sreden kurs'!$D$27</f>
        <v>6646.8234300000004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8" t="str">
        <f>'Cena na poramnuvanje'!B108:B111</f>
        <v>27.04.2021</v>
      </c>
      <c r="C108" s="6" t="s">
        <v>26</v>
      </c>
      <c r="D108" s="28">
        <f>'Cena na poramnuvanje'!D108*'Sreden kurs'!$D$28</f>
        <v>0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0</v>
      </c>
      <c r="V108" s="28">
        <f>'Cena na poramnuvanje'!V108*'Sreden kurs'!$D$28</f>
        <v>0</v>
      </c>
      <c r="W108" s="28">
        <f>'Cena na poramnuvanje'!W108*'Sreden kurs'!$D$28</f>
        <v>0</v>
      </c>
      <c r="X108" s="28">
        <f>'Cena na poramnuvanje'!X108*'Sreden kurs'!$D$28</f>
        <v>5525.2914170857139</v>
      </c>
      <c r="Y108" s="28">
        <f>'Cena na poramnuvanje'!Y108*'Sreden kurs'!$D$28</f>
        <v>0</v>
      </c>
      <c r="Z108" s="28">
        <f>'Cena na poramnuvanje'!Z108*'Sreden kurs'!$D$28</f>
        <v>0</v>
      </c>
      <c r="AA108" s="29">
        <f>'Cena na poramnuvanje'!AA108*'Sreden kurs'!$D$28</f>
        <v>4684.8700239999998</v>
      </c>
    </row>
    <row r="109" spans="2:27" x14ac:dyDescent="0.25">
      <c r="B109" s="69"/>
      <c r="C109" s="6" t="s">
        <v>27</v>
      </c>
      <c r="D109" s="28">
        <f>'Cena na poramnuvanje'!D109*'Sreden kurs'!$D$28</f>
        <v>1872.3461339999997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0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1256.8562399999998</v>
      </c>
      <c r="P109" s="28">
        <f>'Cena na poramnuvanje'!P109*'Sreden kurs'!$D$28</f>
        <v>1276.5716319999999</v>
      </c>
      <c r="Q109" s="28">
        <f>'Cena na poramnuvanje'!Q109*'Sreden kurs'!$D$28</f>
        <v>2018.979362</v>
      </c>
      <c r="R109" s="28">
        <f>'Cena na poramnuvanje'!R109*'Sreden kurs'!$D$28</f>
        <v>1297.6320781371205</v>
      </c>
      <c r="S109" s="28">
        <f>'Cena na poramnuvanje'!S109*'Sreden kurs'!$D$28</f>
        <v>1443.9497763864233</v>
      </c>
      <c r="T109" s="28">
        <f>'Cena na poramnuvanje'!T109*'Sreden kurs'!$D$28</f>
        <v>1984.4774259999999</v>
      </c>
      <c r="U109" s="28">
        <f>'Cena na poramnuvanje'!U109*'Sreden kurs'!$D$28</f>
        <v>2077.5094319999998</v>
      </c>
      <c r="V109" s="28">
        <f>'Cena na poramnuvanje'!V109*'Sreden kurs'!$D$28</f>
        <v>2247.5546880000002</v>
      </c>
      <c r="W109" s="28">
        <f>'Cena na poramnuvanje'!W109*'Sreden kurs'!$D$28</f>
        <v>1734.5585867292416</v>
      </c>
      <c r="X109" s="28">
        <f>'Cena na poramnuvanje'!X109*'Sreden kurs'!$D$28</f>
        <v>0</v>
      </c>
      <c r="Y109" s="28">
        <f>'Cena na poramnuvanje'!Y109*'Sreden kurs'!$D$28</f>
        <v>2251.8674299999998</v>
      </c>
      <c r="Z109" s="28">
        <f>'Cena na poramnuvanje'!Z109*'Sreden kurs'!$D$28</f>
        <v>2110.1630500000001</v>
      </c>
      <c r="AA109" s="29">
        <f>'Cena na poramnuvanje'!AA109*'Sreden kurs'!$D$28</f>
        <v>0</v>
      </c>
    </row>
    <row r="110" spans="2:27" x14ac:dyDescent="0.25">
      <c r="B110" s="69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1741.115556</v>
      </c>
      <c r="F110" s="28">
        <f>'Cena na poramnuvanje'!F110*'Sreden kurs'!$D$28</f>
        <v>1758.3665239999998</v>
      </c>
      <c r="G110" s="28">
        <f>'Cena na poramnuvanje'!G110*'Sreden kurs'!$D$28</f>
        <v>1710.310256</v>
      </c>
      <c r="H110" s="28">
        <f>'Cena na poramnuvanje'!H110*'Sreden kurs'!$D$28</f>
        <v>1741.115556</v>
      </c>
      <c r="I110" s="28">
        <f>'Cena na poramnuvanje'!I110*'Sreden kurs'!$D$28</f>
        <v>1868.033392</v>
      </c>
      <c r="J110" s="28">
        <f>'Cena na poramnuvanje'!J110*'Sreden kurs'!$D$28</f>
        <v>2279.5922</v>
      </c>
      <c r="K110" s="28">
        <f>'Cena na poramnuvanje'!K110*'Sreden kurs'!$D$28</f>
        <v>2531.5795539999999</v>
      </c>
      <c r="L110" s="28">
        <f>'Cena na poramnuvanje'!L110*'Sreden kurs'!$D$28</f>
        <v>2573.4747620000003</v>
      </c>
      <c r="M110" s="28">
        <f>'Cena na poramnuvanje'!M110*'Sreden kurs'!$D$28</f>
        <v>2309.7813940000001</v>
      </c>
      <c r="N110" s="28">
        <f>'Cena na poramnuvanje'!N110*'Sreden kurs'!$D$28</f>
        <v>2267.2700799999998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70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5222.7305619999997</v>
      </c>
      <c r="F111" s="30">
        <f>'Cena na poramnuvanje'!F111*'Sreden kurs'!$D$28</f>
        <v>5275.0995720000001</v>
      </c>
      <c r="G111" s="30">
        <f>'Cena na poramnuvanje'!G111*'Sreden kurs'!$D$28</f>
        <v>5130.9307680000002</v>
      </c>
      <c r="H111" s="30">
        <f>'Cena na poramnuvanje'!H111*'Sreden kurs'!$D$28</f>
        <v>5222.7305619999997</v>
      </c>
      <c r="I111" s="30">
        <f>'Cena na poramnuvanje'!I111*'Sreden kurs'!$D$28</f>
        <v>5603.4840700000004</v>
      </c>
      <c r="J111" s="30">
        <f>'Cena na poramnuvanje'!J111*'Sreden kurs'!$D$28</f>
        <v>6838.7766000000001</v>
      </c>
      <c r="K111" s="30">
        <f>'Cena na poramnuvanje'!K111*'Sreden kurs'!$D$28</f>
        <v>7594.7386619999997</v>
      </c>
      <c r="L111" s="30">
        <f>'Cena na poramnuvanje'!L111*'Sreden kurs'!$D$28</f>
        <v>7719.80818</v>
      </c>
      <c r="M111" s="30">
        <f>'Cena na poramnuvanje'!M111*'Sreden kurs'!$D$28</f>
        <v>6928.7280759999994</v>
      </c>
      <c r="N111" s="30">
        <f>'Cena na poramnuvanje'!N111*'Sreden kurs'!$D$28</f>
        <v>6801.8102399999998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8" t="str">
        <f>'Cena na poramnuvanje'!B112:B115</f>
        <v>28.04.2021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0</v>
      </c>
      <c r="P112" s="28">
        <f>'Cena na poramnuvanje'!P112*'Sreden kurs'!$D$29</f>
        <v>0</v>
      </c>
      <c r="Q112" s="28">
        <f>'Cena na poramnuvanje'!Q112*'Sreden kurs'!$D$29</f>
        <v>0</v>
      </c>
      <c r="R112" s="28">
        <f>'Cena na poramnuvanje'!R112*'Sreden kurs'!$D$29</f>
        <v>0</v>
      </c>
      <c r="S112" s="28">
        <f>'Cena na poramnuvanje'!S112*'Sreden kurs'!$D$29</f>
        <v>0</v>
      </c>
      <c r="T112" s="28">
        <f>'Cena na poramnuvanje'!T112*'Sreden kurs'!$D$29</f>
        <v>5754.8308140000008</v>
      </c>
      <c r="U112" s="28">
        <f>'Cena na poramnuvanje'!U112*'Sreden kurs'!$D$29</f>
        <v>0</v>
      </c>
      <c r="V112" s="28">
        <f>'Cena na poramnuvanje'!V112*'Sreden kurs'!$D$29</f>
        <v>0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0</v>
      </c>
      <c r="Z112" s="28">
        <f>'Cena na poramnuvanje'!Z112*'Sreden kurs'!$D$29</f>
        <v>0</v>
      </c>
      <c r="AA112" s="29">
        <f>'Cena na poramnuvanje'!AA112*'Sreden kurs'!$D$29</f>
        <v>0</v>
      </c>
    </row>
    <row r="113" spans="2:27" x14ac:dyDescent="0.25">
      <c r="B113" s="69"/>
      <c r="C113" s="6" t="s">
        <v>27</v>
      </c>
      <c r="D113" s="28">
        <f>'Cena na poramnuvanje'!D113*'Sreden kurs'!$D$29</f>
        <v>1710.0631920000001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0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2014.9916070000002</v>
      </c>
      <c r="Q113" s="28">
        <f>'Cena na poramnuvanje'!Q113*'Sreden kurs'!$D$29</f>
        <v>1848.0509999999999</v>
      </c>
      <c r="R113" s="28">
        <f>'Cena na poramnuvanje'!R113*'Sreden kurs'!$D$29</f>
        <v>1147.2970508751418</v>
      </c>
      <c r="S113" s="28">
        <f>'Cena na poramnuvanje'!S113*'Sreden kurs'!$D$29</f>
        <v>1090.7901021428572</v>
      </c>
      <c r="T113" s="28">
        <f>'Cena na poramnuvanje'!T113*'Sreden kurs'!$D$29</f>
        <v>0</v>
      </c>
      <c r="U113" s="28">
        <f>'Cena na poramnuvanje'!U113*'Sreden kurs'!$D$29</f>
        <v>2018.071692</v>
      </c>
      <c r="V113" s="28">
        <f>'Cena na poramnuvanje'!V113*'Sreden kurs'!$D$29</f>
        <v>2258.9343390000004</v>
      </c>
      <c r="W113" s="28">
        <f>'Cena na poramnuvanje'!W113*'Sreden kurs'!$D$29</f>
        <v>1707.0232115055051</v>
      </c>
      <c r="X113" s="28">
        <f>'Cena na poramnuvanje'!X113*'Sreden kurs'!$D$29</f>
        <v>1467.352494</v>
      </c>
      <c r="Y113" s="28">
        <f>'Cena na poramnuvanje'!Y113*'Sreden kurs'!$D$29</f>
        <v>1293.6357</v>
      </c>
      <c r="Z113" s="28">
        <f>'Cena na poramnuvanje'!Z113*'Sreden kurs'!$D$29</f>
        <v>2058.1127969999998</v>
      </c>
      <c r="AA113" s="29">
        <f>'Cena na poramnuvanje'!AA113*'Sreden kurs'!$D$29</f>
        <v>1241.9459841317828</v>
      </c>
    </row>
    <row r="114" spans="2:27" x14ac:dyDescent="0.25">
      <c r="B114" s="69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1675.5662399999999</v>
      </c>
      <c r="F114" s="28">
        <f>'Cena na poramnuvanje'!F114*'Sreden kurs'!$D$29</f>
        <v>1670.0220870000001</v>
      </c>
      <c r="G114" s="28">
        <f>'Cena na poramnuvanje'!G114*'Sreden kurs'!$D$29</f>
        <v>1639.221237</v>
      </c>
      <c r="H114" s="28">
        <f>'Cena na poramnuvanje'!H114*'Sreden kurs'!$D$29</f>
        <v>1694.04675</v>
      </c>
      <c r="I114" s="28">
        <f>'Cena na poramnuvanje'!I114*'Sreden kurs'!$D$29</f>
        <v>1755.6484500000001</v>
      </c>
      <c r="J114" s="28">
        <f>'Cena na poramnuvanje'!J114*'Sreden kurs'!$D$29</f>
        <v>2286.0390870000001</v>
      </c>
      <c r="K114" s="28">
        <f>'Cena na poramnuvanje'!K114*'Sreden kurs'!$D$29</f>
        <v>2464.0680000000002</v>
      </c>
      <c r="L114" s="28">
        <f>'Cena na poramnuvanje'!L114*'Sreden kurs'!$D$29</f>
        <v>2526.2857169999997</v>
      </c>
      <c r="M114" s="28">
        <f>'Cena na poramnuvanje'!M114*'Sreden kurs'!$D$29</f>
        <v>2180.084163</v>
      </c>
      <c r="N114" s="28">
        <f>'Cena na poramnuvanje'!N114*'Sreden kurs'!$D$29</f>
        <v>2005.1353349999999</v>
      </c>
      <c r="O114" s="28">
        <f>'Cena na poramnuvanje'!O114*'Sreden kurs'!$D$29</f>
        <v>2004.5193179999999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70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5026.082703</v>
      </c>
      <c r="F115" s="30">
        <f>'Cena na poramnuvanje'!F115*'Sreden kurs'!$D$29</f>
        <v>5009.4502439999997</v>
      </c>
      <c r="G115" s="30">
        <f>'Cena na poramnuvanje'!G115*'Sreden kurs'!$D$29</f>
        <v>4917.0476939999999</v>
      </c>
      <c r="H115" s="30">
        <f>'Cena na poramnuvanje'!H115*'Sreden kurs'!$D$29</f>
        <v>5082.1402500000004</v>
      </c>
      <c r="I115" s="30">
        <f>'Cena na poramnuvanje'!I115*'Sreden kurs'!$D$29</f>
        <v>5266.94535</v>
      </c>
      <c r="J115" s="30">
        <f>'Cena na poramnuvanje'!J115*'Sreden kurs'!$D$29</f>
        <v>6857.501244</v>
      </c>
      <c r="K115" s="30">
        <f>'Cena na poramnuvanje'!K115*'Sreden kurs'!$D$29</f>
        <v>7392.2039999999997</v>
      </c>
      <c r="L115" s="30">
        <f>'Cena na poramnuvanje'!L115*'Sreden kurs'!$D$29</f>
        <v>7578.2411339999999</v>
      </c>
      <c r="M115" s="30">
        <f>'Cena na poramnuvanje'!M115*'Sreden kurs'!$D$29</f>
        <v>6539.6364720000001</v>
      </c>
      <c r="N115" s="30">
        <f>'Cena na poramnuvanje'!N115*'Sreden kurs'!$D$29</f>
        <v>6015.4060050000007</v>
      </c>
      <c r="O115" s="30">
        <f>'Cena na poramnuvanje'!O115*'Sreden kurs'!$D$29</f>
        <v>6013.5579540000008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8" t="str">
        <f>'Cena na poramnuvanje'!B116:B119</f>
        <v>29.04.2021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0</v>
      </c>
      <c r="S116" s="28">
        <f>'Cena na poramnuvanje'!S116*'Sreden kurs'!$D$30</f>
        <v>0</v>
      </c>
      <c r="T116" s="28">
        <f>'Cena na poramnuvanje'!T116*'Sreden kurs'!$D$30</f>
        <v>0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0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9"/>
      <c r="C117" s="6" t="s">
        <v>27</v>
      </c>
      <c r="D117" s="28">
        <f>'Cena na poramnuvanje'!D117*'Sreden kurs'!$D$30</f>
        <v>1789.6252500000001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0</v>
      </c>
      <c r="L117" s="28">
        <f>'Cena na poramnuvanje'!L117*'Sreden kurs'!$D$30</f>
        <v>0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2014.4835</v>
      </c>
      <c r="Q117" s="28">
        <f>'Cena na poramnuvanje'!Q117*'Sreden kurs'!$D$30</f>
        <v>2051.4464999999996</v>
      </c>
      <c r="R117" s="28">
        <f>'Cena na poramnuvanje'!R117*'Sreden kurs'!$D$30</f>
        <v>1468.0821645436306</v>
      </c>
      <c r="S117" s="28">
        <f>'Cena na poramnuvanje'!S117*'Sreden kurs'!$D$30</f>
        <v>1503.6524475728156</v>
      </c>
      <c r="T117" s="28">
        <f>'Cena na poramnuvanje'!T117*'Sreden kurs'!$D$30</f>
        <v>2014.4835</v>
      </c>
      <c r="U117" s="28">
        <f>'Cena na poramnuvanje'!U117*'Sreden kurs'!$D$30</f>
        <v>1970.1279</v>
      </c>
      <c r="V117" s="28">
        <f>'Cena na poramnuvanje'!V117*'Sreden kurs'!$D$30</f>
        <v>2069.9279999999999</v>
      </c>
      <c r="W117" s="28">
        <f>'Cena na poramnuvanje'!W117*'Sreden kurs'!$D$30</f>
        <v>1646.1616346955573</v>
      </c>
      <c r="X117" s="28">
        <f>'Cena na poramnuvanje'!X117*'Sreden kurs'!$D$30</f>
        <v>1624.3812139664803</v>
      </c>
      <c r="Y117" s="28">
        <f>'Cena na poramnuvanje'!Y117*'Sreden kurs'!$D$30</f>
        <v>1511.1951612732094</v>
      </c>
      <c r="Z117" s="28">
        <f>'Cena na poramnuvanje'!Z117*'Sreden kurs'!$D$30</f>
        <v>1424.6389313846666</v>
      </c>
      <c r="AA117" s="29">
        <f>'Cena na poramnuvanje'!AA117*'Sreden kurs'!$D$30</f>
        <v>1238.0880575074027</v>
      </c>
    </row>
    <row r="118" spans="2:27" x14ac:dyDescent="0.25">
      <c r="B118" s="69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1735.4128499999999</v>
      </c>
      <c r="F118" s="28">
        <f>'Cena na poramnuvanje'!F118*'Sreden kurs'!$D$30</f>
        <v>1699.0658999999998</v>
      </c>
      <c r="G118" s="28">
        <f>'Cena na poramnuvanje'!G118*'Sreden kurs'!$D$30</f>
        <v>1685.5128</v>
      </c>
      <c r="H118" s="28">
        <f>'Cena na poramnuvanje'!H118*'Sreden kurs'!$D$30</f>
        <v>1689.2091</v>
      </c>
      <c r="I118" s="28">
        <f>'Cena na poramnuvanje'!I118*'Sreden kurs'!$D$30</f>
        <v>1755.7424999999998</v>
      </c>
      <c r="J118" s="28">
        <f>'Cena na poramnuvanje'!J118*'Sreden kurs'!$D$30</f>
        <v>2119.212</v>
      </c>
      <c r="K118" s="28">
        <f>'Cena na poramnuvanje'!K118*'Sreden kurs'!$D$30</f>
        <v>2470.3604999999998</v>
      </c>
      <c r="L118" s="28">
        <f>'Cena na poramnuvanje'!L118*'Sreden kurs'!$D$30</f>
        <v>2578.7853</v>
      </c>
      <c r="M118" s="28">
        <f>'Cena na poramnuvanje'!M118*'Sreden kurs'!$D$30</f>
        <v>2371.7925</v>
      </c>
      <c r="N118" s="28">
        <f>'Cena na poramnuvanje'!N118*'Sreden kurs'!$D$30</f>
        <v>2032.3489500000001</v>
      </c>
      <c r="O118" s="28">
        <f>'Cena na poramnuvanje'!O118*'Sreden kurs'!$D$30</f>
        <v>2020.0279499999999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70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5205.6224999999995</v>
      </c>
      <c r="F119" s="30">
        <f>'Cena na poramnuvanje'!F119*'Sreden kurs'!$D$30</f>
        <v>5096.5816500000001</v>
      </c>
      <c r="G119" s="30">
        <f>'Cena na poramnuvanje'!G119*'Sreden kurs'!$D$30</f>
        <v>5055.9223499999989</v>
      </c>
      <c r="H119" s="30">
        <f>'Cena na poramnuvanje'!H119*'Sreden kurs'!$D$30</f>
        <v>5067.0112499999996</v>
      </c>
      <c r="I119" s="30">
        <f>'Cena na poramnuvanje'!I119*'Sreden kurs'!$D$30</f>
        <v>5266.6114499999994</v>
      </c>
      <c r="J119" s="30">
        <f>'Cena na poramnuvanje'!J119*'Sreden kurs'!$D$30</f>
        <v>6357.6359999999995</v>
      </c>
      <c r="K119" s="30">
        <f>'Cena na poramnuvanje'!K119*'Sreden kurs'!$D$30</f>
        <v>7411.0814999999993</v>
      </c>
      <c r="L119" s="30">
        <f>'Cena na poramnuvanje'!L119*'Sreden kurs'!$D$30</f>
        <v>7736.3558999999996</v>
      </c>
      <c r="M119" s="30">
        <f>'Cena na poramnuvanje'!M119*'Sreden kurs'!$D$30</f>
        <v>7115.3774999999996</v>
      </c>
      <c r="N119" s="30">
        <f>'Cena na poramnuvanje'!N119*'Sreden kurs'!$D$30</f>
        <v>6097.0468499999997</v>
      </c>
      <c r="O119" s="30">
        <f>'Cena na poramnuvanje'!O119*'Sreden kurs'!$D$30</f>
        <v>6060.08385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8" t="str">
        <f>'Cena na poramnuvanje'!B120:B123</f>
        <v>30.04.2021</v>
      </c>
      <c r="C120" s="6" t="s">
        <v>26</v>
      </c>
      <c r="D120" s="28">
        <f>'Cena na poramnuvanje'!D120*'Sreden kurs'!$D$31</f>
        <v>0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5537.1063880000002</v>
      </c>
      <c r="S120" s="28">
        <f>'Cena na poramnuvanje'!S120*'Sreden kurs'!$D$31</f>
        <v>0</v>
      </c>
      <c r="T120" s="28">
        <f>'Cena na poramnuvanje'!T120*'Sreden kurs'!$D$31</f>
        <v>5683.7439000000004</v>
      </c>
      <c r="U120" s="28">
        <f>'Cena na poramnuvanje'!U120*'Sreden kurs'!$D$31</f>
        <v>6299.8679000000002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9"/>
      <c r="C121" s="6" t="s">
        <v>27</v>
      </c>
      <c r="D121" s="28">
        <f>'Cena na poramnuvanje'!D121*'Sreden kurs'!$D$31</f>
        <v>1813.869056</v>
      </c>
      <c r="E121" s="28">
        <f>'Cena na poramnuvanje'!E121*'Sreden kurs'!$D$31</f>
        <v>0</v>
      </c>
      <c r="F121" s="28">
        <f>'Cena na poramnuvanje'!F121*'Sreden kurs'!$D$31</f>
        <v>0</v>
      </c>
      <c r="G121" s="28">
        <f>'Cena na poramnuvanje'!G121*'Sreden kurs'!$D$31</f>
        <v>0</v>
      </c>
      <c r="H121" s="28">
        <f>'Cena na poramnuvanje'!H121*'Sreden kurs'!$D$31</f>
        <v>0</v>
      </c>
      <c r="I121" s="28">
        <f>'Cena na poramnuvanje'!I121*'Sreden kurs'!$D$31</f>
        <v>0</v>
      </c>
      <c r="J121" s="28">
        <f>'Cena na poramnuvanje'!J121*'Sreden kurs'!$D$31</f>
        <v>0</v>
      </c>
      <c r="K121" s="28">
        <f>'Cena na poramnuvanje'!K121*'Sreden kurs'!$D$31</f>
        <v>0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1858.8461080000002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2343.7356960000002</v>
      </c>
      <c r="W121" s="28">
        <f>'Cena na poramnuvanje'!W121*'Sreden kurs'!$D$31</f>
        <v>1818.5628531241218</v>
      </c>
      <c r="X121" s="28">
        <f>'Cena na poramnuvanje'!X121*'Sreden kurs'!$D$31</f>
        <v>1571.1161999999999</v>
      </c>
      <c r="Y121" s="28">
        <f>'Cena na poramnuvanje'!Y121*'Sreden kurs'!$D$31</f>
        <v>1460.21388</v>
      </c>
      <c r="Z121" s="28">
        <f>'Cena na poramnuvanje'!Z121*'Sreden kurs'!$D$31</f>
        <v>2225.4398879999999</v>
      </c>
      <c r="AA121" s="29">
        <f>'Cena na poramnuvanje'!AA121*'Sreden kurs'!$D$31</f>
        <v>1440.7793578648418</v>
      </c>
    </row>
    <row r="122" spans="2:27" x14ac:dyDescent="0.25">
      <c r="B122" s="69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1731.30844</v>
      </c>
      <c r="F122" s="28">
        <f>'Cena na poramnuvanje'!F122*'Sreden kurs'!$D$31</f>
        <v>1717.1375880000001</v>
      </c>
      <c r="G122" s="28">
        <f>'Cena na poramnuvanje'!G122*'Sreden kurs'!$D$31</f>
        <v>1719.6020840000001</v>
      </c>
      <c r="H122" s="28">
        <f>'Cena na poramnuvanje'!H122*'Sreden kurs'!$D$31</f>
        <v>1755.337276</v>
      </c>
      <c r="I122" s="28">
        <f>'Cena na poramnuvanje'!I122*'Sreden kurs'!$D$31</f>
        <v>1813.2529320000001</v>
      </c>
      <c r="J122" s="28">
        <f>'Cena na poramnuvanje'!J122*'Sreden kurs'!$D$31</f>
        <v>2171.8371000000002</v>
      </c>
      <c r="K122" s="28">
        <f>'Cena na poramnuvanje'!K122*'Sreden kurs'!$D$31</f>
        <v>2541.5115000000001</v>
      </c>
      <c r="L122" s="28">
        <f>'Cena na poramnuvanje'!L122*'Sreden kurs'!$D$31</f>
        <v>2714.0262199999997</v>
      </c>
      <c r="M122" s="28">
        <f>'Cena na poramnuvanje'!M122*'Sreden kurs'!$D$31</f>
        <v>2465.7282480000003</v>
      </c>
      <c r="N122" s="28">
        <f>'Cena na poramnuvanje'!N122*'Sreden kurs'!$D$31</f>
        <v>2260.5589559999999</v>
      </c>
      <c r="O122" s="28">
        <f>'Cena na poramnuvanje'!O122*'Sreden kurs'!$D$31</f>
        <v>2171.2209760000001</v>
      </c>
      <c r="P122" s="28">
        <f>'Cena na poramnuvanje'!P122*'Sreden kurs'!$D$31</f>
        <v>2009.796488</v>
      </c>
      <c r="Q122" s="28">
        <f>'Cena na poramnuvanje'!Q122*'Sreden kurs'!$D$31</f>
        <v>1894.5813000000001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70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5193.9253200000003</v>
      </c>
      <c r="F123" s="30">
        <f>'Cena na poramnuvanje'!F123*'Sreden kurs'!$D$31</f>
        <v>5150.7966399999996</v>
      </c>
      <c r="G123" s="30">
        <f>'Cena na poramnuvanje'!G123*'Sreden kurs'!$D$31</f>
        <v>5158.8062520000003</v>
      </c>
      <c r="H123" s="30">
        <f>'Cena na poramnuvanje'!H123*'Sreden kurs'!$D$31</f>
        <v>5266.0118279999997</v>
      </c>
      <c r="I123" s="30">
        <f>'Cena na poramnuvanje'!I123*'Sreden kurs'!$D$31</f>
        <v>5439.1426719999999</v>
      </c>
      <c r="J123" s="30">
        <f>'Cena na poramnuvanje'!J123*'Sreden kurs'!$D$31</f>
        <v>6514.895176</v>
      </c>
      <c r="K123" s="30">
        <f>'Cena na poramnuvanje'!K123*'Sreden kurs'!$D$31</f>
        <v>7624.5344999999998</v>
      </c>
      <c r="L123" s="30">
        <f>'Cena na poramnuvanje'!L123*'Sreden kurs'!$D$31</f>
        <v>8142.0786600000001</v>
      </c>
      <c r="M123" s="30">
        <f>'Cena na poramnuvanje'!M123*'Sreden kurs'!$D$31</f>
        <v>7396.56862</v>
      </c>
      <c r="N123" s="30">
        <f>'Cena na poramnuvanje'!N123*'Sreden kurs'!$D$31</f>
        <v>6781.6768679999996</v>
      </c>
      <c r="O123" s="30">
        <f>'Cena na poramnuvanje'!O123*'Sreden kurs'!$D$31</f>
        <v>6513.0468039999996</v>
      </c>
      <c r="P123" s="30">
        <f>'Cena na poramnuvanje'!P123*'Sreden kurs'!$D$31</f>
        <v>6028.7733399999997</v>
      </c>
      <c r="Q123" s="30">
        <f>'Cena na poramnuvanje'!Q123*'Sreden kurs'!$D$31</f>
        <v>5683.7439000000004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hidden="1" thickTop="1" x14ac:dyDescent="0.25">
      <c r="B124" s="68" t="str">
        <f>'Cena na poramnuvanje'!B124:B127</f>
        <v>31.04.2021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ht="15.75" hidden="1" thickTop="1" x14ac:dyDescent="0.25">
      <c r="B125" s="69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0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ht="15.75" hidden="1" thickTop="1" x14ac:dyDescent="0.25">
      <c r="B126" s="69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ht="15.75" hidden="1" thickTop="1" x14ac:dyDescent="0.25">
      <c r="B127" s="71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5"/>
  <sheetViews>
    <sheetView topLeftCell="A35" zoomScale="70" zoomScaleNormal="70" workbookViewId="0">
      <selection activeCell="P67" sqref="P67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3" t="s">
        <v>36</v>
      </c>
      <c r="C2" s="85" t="s">
        <v>37</v>
      </c>
      <c r="D2" s="86"/>
      <c r="E2" s="89" t="s">
        <v>73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thickTop="1" thickBot="1" x14ac:dyDescent="0.3">
      <c r="B3" s="84"/>
      <c r="C3" s="87"/>
      <c r="D3" s="88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9">
        <f>SUM(E4:AB4)</f>
        <v>11.249999999999996</v>
      </c>
      <c r="D4" s="80"/>
      <c r="E4" s="40">
        <v>2.2899999999999991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1.3099999999999987</v>
      </c>
      <c r="Z4" s="41">
        <v>1.0199999999999996</v>
      </c>
      <c r="AA4" s="41">
        <v>6.629999999999999</v>
      </c>
      <c r="AB4" s="42">
        <v>0</v>
      </c>
    </row>
    <row r="5" spans="2:28" ht="17.25" thickTop="1" thickBot="1" x14ac:dyDescent="0.3">
      <c r="B5" s="39" t="s">
        <v>42</v>
      </c>
      <c r="C5" s="79">
        <f t="shared" ref="C5:C33" si="0">SUM(E5:AB5)</f>
        <v>34.760000000000005</v>
      </c>
      <c r="D5" s="80"/>
      <c r="E5" s="40">
        <v>0.21000000000000085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7.8800000000000026</v>
      </c>
      <c r="Q5" s="41">
        <v>3.620000000000001</v>
      </c>
      <c r="R5" s="41">
        <v>0</v>
      </c>
      <c r="S5" s="41">
        <v>0</v>
      </c>
      <c r="T5" s="41">
        <v>0</v>
      </c>
      <c r="U5" s="41">
        <v>0</v>
      </c>
      <c r="V5" s="41">
        <v>1.7800000000000011</v>
      </c>
      <c r="W5" s="41">
        <v>1.5399999999999991</v>
      </c>
      <c r="X5" s="41">
        <v>0</v>
      </c>
      <c r="Y5" s="41">
        <v>0</v>
      </c>
      <c r="Z5" s="41">
        <v>8.879999999999999</v>
      </c>
      <c r="AA5" s="41">
        <v>9.23</v>
      </c>
      <c r="AB5" s="42">
        <v>1.620000000000001</v>
      </c>
    </row>
    <row r="6" spans="2:28" ht="17.25" thickTop="1" thickBot="1" x14ac:dyDescent="0.3">
      <c r="B6" s="43" t="s">
        <v>43</v>
      </c>
      <c r="C6" s="79">
        <f t="shared" si="0"/>
        <v>14.73</v>
      </c>
      <c r="D6" s="80"/>
      <c r="E6" s="40">
        <v>0</v>
      </c>
      <c r="F6" s="41">
        <v>1.2699999999999996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1.6799999999999997</v>
      </c>
      <c r="W6" s="41">
        <v>0</v>
      </c>
      <c r="X6" s="41">
        <v>9.4499999999999993</v>
      </c>
      <c r="Y6" s="41">
        <v>0</v>
      </c>
      <c r="Z6" s="41">
        <v>1.0300000000000011</v>
      </c>
      <c r="AA6" s="41">
        <v>0</v>
      </c>
      <c r="AB6" s="42">
        <v>1.3000000000000007</v>
      </c>
    </row>
    <row r="7" spans="2:28" ht="17.25" thickTop="1" thickBot="1" x14ac:dyDescent="0.3">
      <c r="B7" s="43" t="s">
        <v>44</v>
      </c>
      <c r="C7" s="79">
        <f t="shared" si="0"/>
        <v>71.41</v>
      </c>
      <c r="D7" s="80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7.9499999999999993</v>
      </c>
      <c r="O7" s="41">
        <v>7.129999999999999</v>
      </c>
      <c r="P7" s="41">
        <v>8.93</v>
      </c>
      <c r="Q7" s="41">
        <v>5.6699999999999982</v>
      </c>
      <c r="R7" s="41">
        <v>9.1999999999999993</v>
      </c>
      <c r="S7" s="41">
        <v>9.0100000000000016</v>
      </c>
      <c r="T7" s="41">
        <v>9.7299999999999969</v>
      </c>
      <c r="U7" s="41">
        <v>5.9999999999998721E-2</v>
      </c>
      <c r="V7" s="41">
        <v>0.66000000000000014</v>
      </c>
      <c r="W7" s="41">
        <v>0</v>
      </c>
      <c r="X7" s="41">
        <v>9.1699999999999982</v>
      </c>
      <c r="Y7" s="41">
        <v>0</v>
      </c>
      <c r="Z7" s="41">
        <v>3.9000000000000021</v>
      </c>
      <c r="AA7" s="41">
        <v>0</v>
      </c>
      <c r="AB7" s="42">
        <v>0</v>
      </c>
    </row>
    <row r="8" spans="2:28" ht="17.25" thickTop="1" thickBot="1" x14ac:dyDescent="0.3">
      <c r="B8" s="43" t="s">
        <v>45</v>
      </c>
      <c r="C8" s="79">
        <f t="shared" si="0"/>
        <v>39.22</v>
      </c>
      <c r="D8" s="80"/>
      <c r="E8" s="40">
        <v>1.509999999999998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3.3599999999999994</v>
      </c>
      <c r="R8" s="41">
        <v>0.62000000000000099</v>
      </c>
      <c r="S8" s="41">
        <v>6.1099999999999994</v>
      </c>
      <c r="T8" s="41">
        <v>9.7900000000000027</v>
      </c>
      <c r="U8" s="41">
        <v>0</v>
      </c>
      <c r="V8" s="41">
        <v>0</v>
      </c>
      <c r="W8" s="41">
        <v>0</v>
      </c>
      <c r="X8" s="41">
        <v>1.2100000000000009</v>
      </c>
      <c r="Y8" s="41">
        <v>0.35999999999999943</v>
      </c>
      <c r="Z8" s="41">
        <v>7.6499999999999986</v>
      </c>
      <c r="AA8" s="41">
        <v>8.61</v>
      </c>
      <c r="AB8" s="42">
        <v>0</v>
      </c>
    </row>
    <row r="9" spans="2:28" ht="17.25" thickTop="1" thickBot="1" x14ac:dyDescent="0.3">
      <c r="B9" s="43" t="s">
        <v>46</v>
      </c>
      <c r="C9" s="79">
        <f t="shared" si="0"/>
        <v>30.140000000000008</v>
      </c>
      <c r="D9" s="80"/>
      <c r="E9" s="40">
        <v>8.7200000000000024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2</v>
      </c>
      <c r="W9" s="41">
        <v>2</v>
      </c>
      <c r="X9" s="41">
        <v>0</v>
      </c>
      <c r="Y9" s="41">
        <v>0</v>
      </c>
      <c r="Z9" s="41">
        <v>9.6400000000000041</v>
      </c>
      <c r="AA9" s="41">
        <v>7.7800000000000011</v>
      </c>
      <c r="AB9" s="42">
        <v>0</v>
      </c>
    </row>
    <row r="10" spans="2:28" ht="17.25" thickTop="1" thickBot="1" x14ac:dyDescent="0.3">
      <c r="B10" s="43" t="s">
        <v>47</v>
      </c>
      <c r="C10" s="79">
        <f t="shared" si="0"/>
        <v>37.090000000000003</v>
      </c>
      <c r="D10" s="80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2.7899999999999991</v>
      </c>
      <c r="T10" s="41">
        <v>3.8200000000000003</v>
      </c>
      <c r="U10" s="41">
        <v>0</v>
      </c>
      <c r="V10" s="41">
        <v>2.84</v>
      </c>
      <c r="W10" s="41">
        <v>0</v>
      </c>
      <c r="X10" s="41">
        <v>7.4600000000000009</v>
      </c>
      <c r="Y10" s="41">
        <v>9.7100000000000009</v>
      </c>
      <c r="Z10" s="41">
        <v>0</v>
      </c>
      <c r="AA10" s="41">
        <v>8.2399999999999984</v>
      </c>
      <c r="AB10" s="42">
        <v>2.2300000000000004</v>
      </c>
    </row>
    <row r="11" spans="2:28" ht="17.25" thickTop="1" thickBot="1" x14ac:dyDescent="0.3">
      <c r="B11" s="43" t="s">
        <v>48</v>
      </c>
      <c r="C11" s="79">
        <f t="shared" si="0"/>
        <v>86</v>
      </c>
      <c r="D11" s="80"/>
      <c r="E11" s="40">
        <v>7.75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1.990000000000002</v>
      </c>
      <c r="O11" s="41">
        <v>9.2799999999999976</v>
      </c>
      <c r="P11" s="41">
        <v>4.8000000000000007</v>
      </c>
      <c r="Q11" s="41">
        <v>0</v>
      </c>
      <c r="R11" s="41">
        <v>2.4600000000000009</v>
      </c>
      <c r="S11" s="41">
        <v>9</v>
      </c>
      <c r="T11" s="41">
        <v>9.740000000000002</v>
      </c>
      <c r="U11" s="41">
        <v>0</v>
      </c>
      <c r="V11" s="41">
        <v>0</v>
      </c>
      <c r="W11" s="41">
        <v>0</v>
      </c>
      <c r="X11" s="41">
        <v>9.0200000000000031</v>
      </c>
      <c r="Y11" s="41">
        <v>9.82</v>
      </c>
      <c r="Z11" s="41">
        <v>3.34</v>
      </c>
      <c r="AA11" s="41">
        <v>9.11</v>
      </c>
      <c r="AB11" s="42">
        <v>9.6900000000000013</v>
      </c>
    </row>
    <row r="12" spans="2:28" ht="17.25" thickTop="1" thickBot="1" x14ac:dyDescent="0.3">
      <c r="B12" s="43" t="s">
        <v>49</v>
      </c>
      <c r="C12" s="79">
        <f t="shared" si="0"/>
        <v>81.010000000000005</v>
      </c>
      <c r="D12" s="80"/>
      <c r="E12" s="40">
        <v>7.1400000000000006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4.2699999999999996</v>
      </c>
      <c r="P12" s="41">
        <v>6.4699999999999989</v>
      </c>
      <c r="Q12" s="41">
        <v>5.8000000000000007</v>
      </c>
      <c r="R12" s="41">
        <v>5.4199999999999982</v>
      </c>
      <c r="S12" s="41">
        <v>7.1400000000000006</v>
      </c>
      <c r="T12" s="41">
        <v>8.5</v>
      </c>
      <c r="U12" s="41">
        <v>0</v>
      </c>
      <c r="V12" s="41">
        <v>0</v>
      </c>
      <c r="W12" s="41">
        <v>0</v>
      </c>
      <c r="X12" s="41">
        <v>7.2800000000000011</v>
      </c>
      <c r="Y12" s="41">
        <v>9.5</v>
      </c>
      <c r="Z12" s="41">
        <v>2.5599999999999987</v>
      </c>
      <c r="AA12" s="41">
        <v>7.9799999999999969</v>
      </c>
      <c r="AB12" s="42">
        <v>8.9499999999999993</v>
      </c>
    </row>
    <row r="13" spans="2:28" ht="17.25" thickTop="1" thickBot="1" x14ac:dyDescent="0.3">
      <c r="B13" s="43" t="s">
        <v>50</v>
      </c>
      <c r="C13" s="79">
        <f t="shared" si="0"/>
        <v>26.76</v>
      </c>
      <c r="D13" s="80"/>
      <c r="E13" s="40">
        <v>0.51999999999999957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3.8299999999999983</v>
      </c>
      <c r="O13" s="41">
        <v>0</v>
      </c>
      <c r="P13" s="41">
        <v>0</v>
      </c>
      <c r="Q13" s="41">
        <v>0</v>
      </c>
      <c r="R13" s="41">
        <v>8.9999999999999858E-2</v>
      </c>
      <c r="S13" s="41">
        <v>6.34</v>
      </c>
      <c r="T13" s="41">
        <v>0</v>
      </c>
      <c r="U13" s="41">
        <v>0</v>
      </c>
      <c r="V13" s="41">
        <v>0</v>
      </c>
      <c r="W13" s="41">
        <v>0</v>
      </c>
      <c r="X13" s="41">
        <v>8.2800000000000011</v>
      </c>
      <c r="Y13" s="41">
        <v>0</v>
      </c>
      <c r="Z13" s="41">
        <v>0</v>
      </c>
      <c r="AA13" s="41">
        <v>7.7000000000000028</v>
      </c>
      <c r="AB13" s="42">
        <v>0</v>
      </c>
    </row>
    <row r="14" spans="2:28" ht="17.25" thickTop="1" thickBot="1" x14ac:dyDescent="0.3">
      <c r="B14" s="43" t="s">
        <v>51</v>
      </c>
      <c r="C14" s="79">
        <f t="shared" si="0"/>
        <v>86.07</v>
      </c>
      <c r="D14" s="80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7.0500000000000007</v>
      </c>
      <c r="N14" s="41">
        <v>9.5100000000000016</v>
      </c>
      <c r="O14" s="41">
        <v>9.5599999999999952</v>
      </c>
      <c r="P14" s="41">
        <v>0</v>
      </c>
      <c r="Q14" s="41">
        <v>8.36</v>
      </c>
      <c r="R14" s="41">
        <v>9.7100000000000009</v>
      </c>
      <c r="S14" s="41">
        <v>1.8999999999999986</v>
      </c>
      <c r="T14" s="41">
        <v>0</v>
      </c>
      <c r="U14" s="41">
        <v>0</v>
      </c>
      <c r="V14" s="41">
        <v>0</v>
      </c>
      <c r="W14" s="41">
        <v>7.759999999999998</v>
      </c>
      <c r="X14" s="41">
        <v>8.0300000000000011</v>
      </c>
      <c r="Y14" s="41">
        <v>9.5799999999999983</v>
      </c>
      <c r="Z14" s="41">
        <v>9.5800000000000018</v>
      </c>
      <c r="AA14" s="41">
        <v>5.0300000000000011</v>
      </c>
      <c r="AB14" s="42">
        <v>0</v>
      </c>
    </row>
    <row r="15" spans="2:28" ht="17.25" thickTop="1" thickBot="1" x14ac:dyDescent="0.3">
      <c r="B15" s="43" t="s">
        <v>52</v>
      </c>
      <c r="C15" s="79">
        <f t="shared" si="0"/>
        <v>44.33</v>
      </c>
      <c r="D15" s="80"/>
      <c r="E15" s="40">
        <v>2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0.21000000000000085</v>
      </c>
      <c r="O15" s="41">
        <v>7.7899999999999991</v>
      </c>
      <c r="P15" s="41">
        <v>8.7500000000000036</v>
      </c>
      <c r="Q15" s="41">
        <v>9.75</v>
      </c>
      <c r="R15" s="41">
        <v>9.75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3.120000000000001</v>
      </c>
      <c r="Z15" s="41">
        <v>0</v>
      </c>
      <c r="AA15" s="41">
        <v>2.8200000000000003</v>
      </c>
      <c r="AB15" s="42">
        <v>0.13999999999999702</v>
      </c>
    </row>
    <row r="16" spans="2:28" ht="17.25" thickTop="1" thickBot="1" x14ac:dyDescent="0.3">
      <c r="B16" s="43" t="s">
        <v>53</v>
      </c>
      <c r="C16" s="79">
        <f t="shared" si="0"/>
        <v>14.129999999999999</v>
      </c>
      <c r="D16" s="80"/>
      <c r="E16" s="40">
        <v>1.870000000000001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3.6199999999999974</v>
      </c>
      <c r="T16" s="41">
        <v>2.490000000000002</v>
      </c>
      <c r="U16" s="41">
        <v>0</v>
      </c>
      <c r="V16" s="41">
        <v>0</v>
      </c>
      <c r="W16" s="41">
        <v>0</v>
      </c>
      <c r="X16" s="41">
        <v>0</v>
      </c>
      <c r="Y16" s="41">
        <v>6.1499999999999986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">
        <v>54</v>
      </c>
      <c r="C17" s="79">
        <f t="shared" si="0"/>
        <v>14.959999999999994</v>
      </c>
      <c r="D17" s="80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1.0399999999999991</v>
      </c>
      <c r="T17" s="41">
        <v>0</v>
      </c>
      <c r="U17" s="41">
        <v>0</v>
      </c>
      <c r="V17" s="41">
        <v>0</v>
      </c>
      <c r="W17" s="41">
        <v>5.34</v>
      </c>
      <c r="X17" s="41">
        <v>0</v>
      </c>
      <c r="Y17" s="41">
        <v>3.3099999999999987</v>
      </c>
      <c r="Z17" s="41">
        <v>0.30999999999999872</v>
      </c>
      <c r="AA17" s="41">
        <v>4.9599999999999973</v>
      </c>
      <c r="AB17" s="42">
        <v>0</v>
      </c>
    </row>
    <row r="18" spans="2:28" ht="17.25" thickTop="1" thickBot="1" x14ac:dyDescent="0.3">
      <c r="B18" s="43" t="s">
        <v>55</v>
      </c>
      <c r="C18" s="79">
        <f t="shared" si="0"/>
        <v>60.93</v>
      </c>
      <c r="D18" s="80"/>
      <c r="E18" s="40">
        <v>4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2.91</v>
      </c>
      <c r="R18" s="41">
        <v>0.80000000000000071</v>
      </c>
      <c r="S18" s="41">
        <v>0</v>
      </c>
      <c r="T18" s="41">
        <v>3.9400000000000013</v>
      </c>
      <c r="U18" s="41">
        <v>7.4200000000000017</v>
      </c>
      <c r="V18" s="41">
        <v>6.8499999999999979</v>
      </c>
      <c r="W18" s="41">
        <v>8.39</v>
      </c>
      <c r="X18" s="41">
        <v>5.18</v>
      </c>
      <c r="Y18" s="41">
        <v>9.9000000000000021</v>
      </c>
      <c r="Z18" s="41">
        <v>0</v>
      </c>
      <c r="AA18" s="41">
        <v>9.4699999999999989</v>
      </c>
      <c r="AB18" s="42">
        <v>2.0700000000000003</v>
      </c>
    </row>
    <row r="19" spans="2:28" ht="17.25" thickTop="1" thickBot="1" x14ac:dyDescent="0.3">
      <c r="B19" s="43" t="s">
        <v>56</v>
      </c>
      <c r="C19" s="79">
        <f t="shared" si="0"/>
        <v>55.559999999999988</v>
      </c>
      <c r="D19" s="80"/>
      <c r="E19" s="40">
        <v>3.6099999999999994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5.5300000000000011</v>
      </c>
      <c r="Q19" s="41">
        <v>7.3900000000000006</v>
      </c>
      <c r="R19" s="41">
        <v>0</v>
      </c>
      <c r="S19" s="41">
        <v>3.6999999999999993</v>
      </c>
      <c r="T19" s="41">
        <v>7.759999999999998</v>
      </c>
      <c r="U19" s="41">
        <v>0</v>
      </c>
      <c r="V19" s="41">
        <v>9.4199999999999982</v>
      </c>
      <c r="W19" s="41">
        <v>0.58999999999999986</v>
      </c>
      <c r="X19" s="41">
        <v>0</v>
      </c>
      <c r="Y19" s="41">
        <v>7.52</v>
      </c>
      <c r="Z19" s="41">
        <v>0</v>
      </c>
      <c r="AA19" s="41">
        <v>5.3000000000000007</v>
      </c>
      <c r="AB19" s="42">
        <v>4.7399999999999984</v>
      </c>
    </row>
    <row r="20" spans="2:28" ht="17.25" thickTop="1" thickBot="1" x14ac:dyDescent="0.3">
      <c r="B20" s="43" t="s">
        <v>57</v>
      </c>
      <c r="C20" s="79">
        <f t="shared" si="0"/>
        <v>47.410000000000011</v>
      </c>
      <c r="D20" s="80"/>
      <c r="E20" s="40">
        <v>6.4400000000000013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3.1900000000000013</v>
      </c>
      <c r="O20" s="41">
        <v>3.8500000000000014</v>
      </c>
      <c r="P20" s="41">
        <v>3.8500000000000014</v>
      </c>
      <c r="Q20" s="41">
        <v>3.879999999999999</v>
      </c>
      <c r="R20" s="41">
        <v>3.8999999999999986</v>
      </c>
      <c r="S20" s="41">
        <v>3.9699999999999989</v>
      </c>
      <c r="T20" s="41">
        <v>3.9600000000000009</v>
      </c>
      <c r="U20" s="41">
        <v>3.9299999999999997</v>
      </c>
      <c r="V20" s="41">
        <v>0</v>
      </c>
      <c r="W20" s="41">
        <v>0</v>
      </c>
      <c r="X20" s="41">
        <v>1.0000000000001563E-2</v>
      </c>
      <c r="Y20" s="41">
        <v>3.0599999999999987</v>
      </c>
      <c r="Z20" s="41">
        <v>0</v>
      </c>
      <c r="AA20" s="41">
        <v>6.620000000000001</v>
      </c>
      <c r="AB20" s="42">
        <v>0.75</v>
      </c>
    </row>
    <row r="21" spans="2:28" ht="17.25" thickTop="1" thickBot="1" x14ac:dyDescent="0.3">
      <c r="B21" s="43" t="s">
        <v>58</v>
      </c>
      <c r="C21" s="79">
        <f t="shared" si="0"/>
        <v>63.44</v>
      </c>
      <c r="D21" s="80"/>
      <c r="E21" s="40">
        <v>6.7799999999999976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7.6999999999999993</v>
      </c>
      <c r="P21" s="41">
        <v>6.9700000000000024</v>
      </c>
      <c r="Q21" s="41">
        <v>4.6500000000000021</v>
      </c>
      <c r="R21" s="41">
        <v>6.9499999999999993</v>
      </c>
      <c r="S21" s="41">
        <v>1.2100000000000009</v>
      </c>
      <c r="T21" s="41">
        <v>0</v>
      </c>
      <c r="U21" s="41">
        <v>0</v>
      </c>
      <c r="V21" s="41">
        <v>7.57</v>
      </c>
      <c r="W21" s="41">
        <v>4.1199999999999974</v>
      </c>
      <c r="X21" s="41">
        <v>7.4899999999999984</v>
      </c>
      <c r="Y21" s="41">
        <v>7.52</v>
      </c>
      <c r="Z21" s="41">
        <v>2.4800000000000004</v>
      </c>
      <c r="AA21" s="41">
        <v>0</v>
      </c>
      <c r="AB21" s="42">
        <v>0</v>
      </c>
    </row>
    <row r="22" spans="2:28" ht="17.25" thickTop="1" thickBot="1" x14ac:dyDescent="0.3">
      <c r="B22" s="43" t="s">
        <v>59</v>
      </c>
      <c r="C22" s="79">
        <f t="shared" si="0"/>
        <v>22.72</v>
      </c>
      <c r="D22" s="80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6.66</v>
      </c>
      <c r="T22" s="41">
        <v>0</v>
      </c>
      <c r="U22" s="41">
        <v>2.6900000000000013</v>
      </c>
      <c r="V22" s="41">
        <v>0</v>
      </c>
      <c r="W22" s="41">
        <v>3.4499999999999993</v>
      </c>
      <c r="X22" s="41">
        <v>2.4299999999999997</v>
      </c>
      <c r="Y22" s="41">
        <v>0.7099999999999973</v>
      </c>
      <c r="Z22" s="41">
        <v>0</v>
      </c>
      <c r="AA22" s="41">
        <v>6.23</v>
      </c>
      <c r="AB22" s="42">
        <v>0.55000000000000071</v>
      </c>
    </row>
    <row r="23" spans="2:28" ht="17.25" thickTop="1" thickBot="1" x14ac:dyDescent="0.3">
      <c r="B23" s="43" t="s">
        <v>60</v>
      </c>
      <c r="C23" s="79">
        <f t="shared" si="0"/>
        <v>43.13</v>
      </c>
      <c r="D23" s="80"/>
      <c r="E23" s="40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6.7500000000000036</v>
      </c>
      <c r="T23" s="41">
        <v>7.5500000000000007</v>
      </c>
      <c r="U23" s="41">
        <v>3.9400000000000013</v>
      </c>
      <c r="V23" s="41">
        <v>3.8999999999999986</v>
      </c>
      <c r="W23" s="41">
        <v>0</v>
      </c>
      <c r="X23" s="41">
        <v>7.6700000000000017</v>
      </c>
      <c r="Y23" s="41">
        <v>7.66</v>
      </c>
      <c r="Z23" s="41">
        <v>0.66999999999999815</v>
      </c>
      <c r="AA23" s="41">
        <v>1.8200000000000003</v>
      </c>
      <c r="AB23" s="42">
        <v>3.1700000000000017</v>
      </c>
    </row>
    <row r="24" spans="2:28" ht="17.25" thickTop="1" thickBot="1" x14ac:dyDescent="0.3">
      <c r="B24" s="43" t="s">
        <v>61</v>
      </c>
      <c r="C24" s="79">
        <f t="shared" si="0"/>
        <v>30.24</v>
      </c>
      <c r="D24" s="80"/>
      <c r="E24" s="40">
        <v>0.75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7.27</v>
      </c>
      <c r="T24" s="41">
        <v>7.7899999999999991</v>
      </c>
      <c r="U24" s="41">
        <v>0</v>
      </c>
      <c r="V24" s="41">
        <v>0</v>
      </c>
      <c r="W24" s="41">
        <v>0</v>
      </c>
      <c r="X24" s="41">
        <v>0</v>
      </c>
      <c r="Y24" s="41">
        <v>8.4600000000000009</v>
      </c>
      <c r="Z24" s="41">
        <v>0</v>
      </c>
      <c r="AA24" s="41">
        <v>0</v>
      </c>
      <c r="AB24" s="42">
        <v>5.9699999999999989</v>
      </c>
    </row>
    <row r="25" spans="2:28" ht="17.25" thickTop="1" thickBot="1" x14ac:dyDescent="0.3">
      <c r="B25" s="43" t="s">
        <v>62</v>
      </c>
      <c r="C25" s="79">
        <f t="shared" si="0"/>
        <v>101.49</v>
      </c>
      <c r="D25" s="80"/>
      <c r="E25" s="40">
        <v>0</v>
      </c>
      <c r="F25" s="41">
        <v>5.9899999999999984</v>
      </c>
      <c r="G25" s="41">
        <v>0.94000000000000128</v>
      </c>
      <c r="H25" s="41">
        <v>0</v>
      </c>
      <c r="I25" s="41">
        <v>0</v>
      </c>
      <c r="J25" s="41">
        <v>0</v>
      </c>
      <c r="K25" s="41">
        <v>0</v>
      </c>
      <c r="L25" s="41">
        <v>0.14999999999999858</v>
      </c>
      <c r="M25" s="41">
        <v>0</v>
      </c>
      <c r="N25" s="41">
        <v>6.4699999999999989</v>
      </c>
      <c r="O25" s="41">
        <v>8.0500000000000007</v>
      </c>
      <c r="P25" s="41">
        <v>9.41</v>
      </c>
      <c r="Q25" s="41">
        <v>0</v>
      </c>
      <c r="R25" s="41">
        <v>8.3000000000000007</v>
      </c>
      <c r="S25" s="41">
        <v>9.5399999999999991</v>
      </c>
      <c r="T25" s="41">
        <v>8.4000000000000021</v>
      </c>
      <c r="U25" s="41">
        <v>9.3699999999999974</v>
      </c>
      <c r="V25" s="41">
        <v>9.4799999999999969</v>
      </c>
      <c r="W25" s="41">
        <v>9.4699999999999989</v>
      </c>
      <c r="X25" s="41">
        <v>9.4699999999999989</v>
      </c>
      <c r="Y25" s="41">
        <v>6.4499999999999993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">
        <v>63</v>
      </c>
      <c r="C26" s="79">
        <f t="shared" si="0"/>
        <v>53.16</v>
      </c>
      <c r="D26" s="80"/>
      <c r="E26" s="40">
        <v>0</v>
      </c>
      <c r="F26" s="41">
        <v>0</v>
      </c>
      <c r="G26" s="41">
        <v>2</v>
      </c>
      <c r="H26" s="41">
        <v>2</v>
      </c>
      <c r="I26" s="41">
        <v>3.8200000000000003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0.48000000000000043</v>
      </c>
      <c r="Q26" s="41">
        <v>3.9299999999999997</v>
      </c>
      <c r="R26" s="41">
        <v>7.9999999999998295E-2</v>
      </c>
      <c r="S26" s="41">
        <v>5.6999999999999993</v>
      </c>
      <c r="T26" s="41">
        <v>0</v>
      </c>
      <c r="U26" s="41">
        <v>0</v>
      </c>
      <c r="V26" s="41">
        <v>6.1099999999999994</v>
      </c>
      <c r="W26" s="41">
        <v>6.68</v>
      </c>
      <c r="X26" s="41">
        <v>9.4600000000000009</v>
      </c>
      <c r="Y26" s="41">
        <v>7.84</v>
      </c>
      <c r="Z26" s="41">
        <v>0.42999999999999972</v>
      </c>
      <c r="AA26" s="41">
        <v>3.0399999999999991</v>
      </c>
      <c r="AB26" s="42">
        <v>1.5899999999999999</v>
      </c>
    </row>
    <row r="27" spans="2:28" ht="17.25" thickTop="1" thickBot="1" x14ac:dyDescent="0.3">
      <c r="B27" s="43" t="s">
        <v>64</v>
      </c>
      <c r="C27" s="79">
        <f t="shared" si="0"/>
        <v>58.03</v>
      </c>
      <c r="D27" s="80"/>
      <c r="E27" s="40">
        <v>1.3000000000000007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7.240000000000002</v>
      </c>
      <c r="T27" s="41">
        <v>0</v>
      </c>
      <c r="U27" s="41">
        <v>9.1000000000000014</v>
      </c>
      <c r="V27" s="41">
        <v>9.629999999999999</v>
      </c>
      <c r="W27" s="41">
        <v>8.2000000000000028</v>
      </c>
      <c r="X27" s="41">
        <v>6.32</v>
      </c>
      <c r="Y27" s="41">
        <v>9.66</v>
      </c>
      <c r="Z27" s="41">
        <v>0</v>
      </c>
      <c r="AA27" s="41">
        <v>6.5799999999999983</v>
      </c>
      <c r="AB27" s="42">
        <v>0</v>
      </c>
    </row>
    <row r="28" spans="2:28" ht="17.25" thickTop="1" thickBot="1" x14ac:dyDescent="0.3">
      <c r="B28" s="43" t="s">
        <v>65</v>
      </c>
      <c r="C28" s="79">
        <f t="shared" si="0"/>
        <v>9.2100000000000009</v>
      </c>
      <c r="D28" s="80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7.2100000000000009</v>
      </c>
      <c r="Z28" s="41">
        <v>0</v>
      </c>
      <c r="AA28" s="41">
        <v>2</v>
      </c>
      <c r="AB28" s="42">
        <v>0</v>
      </c>
    </row>
    <row r="29" spans="2:28" ht="17.25" thickTop="1" thickBot="1" x14ac:dyDescent="0.3">
      <c r="B29" s="43" t="s">
        <v>66</v>
      </c>
      <c r="C29" s="79">
        <f t="shared" si="0"/>
        <v>16.77</v>
      </c>
      <c r="D29" s="80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3.8900000000000006</v>
      </c>
      <c r="V29" s="41">
        <v>3.9699999999999989</v>
      </c>
      <c r="W29" s="41">
        <v>0</v>
      </c>
      <c r="X29" s="41">
        <v>0</v>
      </c>
      <c r="Y29" s="41">
        <v>0</v>
      </c>
      <c r="Z29" s="41">
        <v>0</v>
      </c>
      <c r="AA29" s="41">
        <v>5.3300000000000018</v>
      </c>
      <c r="AB29" s="42">
        <v>3.5799999999999983</v>
      </c>
    </row>
    <row r="30" spans="2:28" ht="17.25" thickTop="1" thickBot="1" x14ac:dyDescent="0.3">
      <c r="B30" s="43" t="s">
        <v>67</v>
      </c>
      <c r="C30" s="79">
        <f t="shared" si="0"/>
        <v>3</v>
      </c>
      <c r="D30" s="80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3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">
        <v>68</v>
      </c>
      <c r="C31" s="79">
        <f t="shared" si="0"/>
        <v>25.320000000000004</v>
      </c>
      <c r="D31" s="80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7.5400000000000027</v>
      </c>
      <c r="U31" s="41">
        <v>6.2800000000000011</v>
      </c>
      <c r="V31" s="41">
        <v>0</v>
      </c>
      <c r="W31" s="41">
        <v>0</v>
      </c>
      <c r="X31" s="41">
        <v>0</v>
      </c>
      <c r="Y31" s="41">
        <v>9.48</v>
      </c>
      <c r="Z31" s="41">
        <v>2.0199999999999996</v>
      </c>
      <c r="AA31" s="41">
        <v>0</v>
      </c>
      <c r="AB31" s="42">
        <v>0</v>
      </c>
    </row>
    <row r="32" spans="2:28" ht="17.25" thickTop="1" thickBot="1" x14ac:dyDescent="0.3">
      <c r="B32" s="43" t="s">
        <v>69</v>
      </c>
      <c r="C32" s="79">
        <f t="shared" si="0"/>
        <v>0</v>
      </c>
      <c r="D32" s="80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29" ht="17.25" thickTop="1" thickBot="1" x14ac:dyDescent="0.3">
      <c r="B33" s="43" t="s">
        <v>70</v>
      </c>
      <c r="C33" s="79">
        <f t="shared" si="0"/>
        <v>25.570000000000004</v>
      </c>
      <c r="D33" s="80"/>
      <c r="E33" s="44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5.0700000000000038</v>
      </c>
      <c r="T33" s="45">
        <v>0</v>
      </c>
      <c r="U33" s="45">
        <v>3.8500000000000014</v>
      </c>
      <c r="V33" s="45">
        <v>3.8999999999999986</v>
      </c>
      <c r="W33" s="45">
        <v>0</v>
      </c>
      <c r="X33" s="45">
        <v>0</v>
      </c>
      <c r="Y33" s="45">
        <v>6.3500000000000014</v>
      </c>
      <c r="Z33" s="45">
        <v>6.3999999999999986</v>
      </c>
      <c r="AA33" s="45">
        <v>0</v>
      </c>
      <c r="AB33" s="46">
        <v>0</v>
      </c>
    </row>
    <row r="34" spans="2:29" ht="16.5" hidden="1" thickTop="1" x14ac:dyDescent="0.25">
      <c r="B34" s="47" t="s">
        <v>71</v>
      </c>
      <c r="C34" s="81">
        <f>SUM(E34:AB34)</f>
        <v>0</v>
      </c>
      <c r="D34" s="82"/>
      <c r="E34" s="48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9" ht="15.75" thickTop="1" x14ac:dyDescent="0.25"/>
    <row r="37" spans="2:29" ht="21.75" customHeight="1" thickBot="1" x14ac:dyDescent="0.3">
      <c r="B37" s="83" t="s">
        <v>36</v>
      </c>
      <c r="C37" s="85" t="s">
        <v>37</v>
      </c>
      <c r="D37" s="86"/>
      <c r="E37" s="89" t="s">
        <v>74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</row>
    <row r="38" spans="2:29" ht="15.75" customHeight="1" thickTop="1" thickBot="1" x14ac:dyDescent="0.3">
      <c r="B38" s="84"/>
      <c r="C38" s="87"/>
      <c r="D38" s="88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9" t="s">
        <v>25</v>
      </c>
      <c r="AC38" s="4"/>
    </row>
    <row r="39" spans="2:29" ht="17.25" thickTop="1" thickBot="1" x14ac:dyDescent="0.3">
      <c r="B39" s="39" t="str">
        <f>B4</f>
        <v>01.04.2021</v>
      </c>
      <c r="C39" s="79">
        <f>SUM(E39:AB39)</f>
        <v>-82.140000000000015</v>
      </c>
      <c r="D39" s="80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-4</v>
      </c>
      <c r="O39" s="41">
        <v>-4</v>
      </c>
      <c r="P39" s="41">
        <v>-4</v>
      </c>
      <c r="Q39" s="41">
        <v>-4</v>
      </c>
      <c r="R39" s="41">
        <v>-8</v>
      </c>
      <c r="S39" s="41">
        <v>-10.040000000000001</v>
      </c>
      <c r="T39" s="41">
        <v>-10.110000000000001</v>
      </c>
      <c r="U39" s="41">
        <v>-7.91</v>
      </c>
      <c r="V39" s="41">
        <v>-7.91</v>
      </c>
      <c r="W39" s="41">
        <v>-7.8599999999999994</v>
      </c>
      <c r="X39" s="41">
        <v>-4.9799999999999986</v>
      </c>
      <c r="Y39" s="41">
        <v>0</v>
      </c>
      <c r="Z39" s="41">
        <v>-1.6799999999999997</v>
      </c>
      <c r="AA39" s="41">
        <v>0</v>
      </c>
      <c r="AB39" s="42">
        <v>-7.65</v>
      </c>
    </row>
    <row r="40" spans="2:29" ht="17.25" thickTop="1" thickBot="1" x14ac:dyDescent="0.3">
      <c r="B40" s="43" t="str">
        <f t="shared" ref="B40:B69" si="1">B5</f>
        <v>02.04.2021</v>
      </c>
      <c r="C40" s="79">
        <f t="shared" ref="C40:C68" si="2">SUM(E40:AB40)</f>
        <v>-93.53</v>
      </c>
      <c r="D40" s="80"/>
      <c r="E40" s="40">
        <v>-0.48999999999999844</v>
      </c>
      <c r="F40" s="41">
        <v>-4.9500000000000011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-9.4600000000000009</v>
      </c>
      <c r="O40" s="41">
        <v>-6.129999999999999</v>
      </c>
      <c r="P40" s="41">
        <v>0</v>
      </c>
      <c r="Q40" s="41">
        <v>-3.5600000000000023</v>
      </c>
      <c r="R40" s="41">
        <v>-8.09</v>
      </c>
      <c r="S40" s="41">
        <v>-9.8800000000000008</v>
      </c>
      <c r="T40" s="41">
        <v>-7.2800000000000011</v>
      </c>
      <c r="U40" s="41">
        <v>-8.3099999999999987</v>
      </c>
      <c r="V40" s="41">
        <v>-7.7399999999999984</v>
      </c>
      <c r="W40" s="41">
        <v>-7.9700000000000006</v>
      </c>
      <c r="X40" s="41">
        <v>-9.9</v>
      </c>
      <c r="Y40" s="41">
        <v>-2.4600000000000009</v>
      </c>
      <c r="Z40" s="41">
        <v>0</v>
      </c>
      <c r="AA40" s="41">
        <v>0</v>
      </c>
      <c r="AB40" s="42">
        <v>-7.3100000000000005</v>
      </c>
    </row>
    <row r="41" spans="2:29" ht="17.25" thickTop="1" thickBot="1" x14ac:dyDescent="0.3">
      <c r="B41" s="43" t="str">
        <f t="shared" si="1"/>
        <v>03.04.2021</v>
      </c>
      <c r="C41" s="79">
        <f t="shared" si="2"/>
        <v>-135.82000000000002</v>
      </c>
      <c r="D41" s="80"/>
      <c r="E41" s="40">
        <v>-5.6999999999999993</v>
      </c>
      <c r="F41" s="41">
        <v>0</v>
      </c>
      <c r="G41" s="41">
        <v>-4</v>
      </c>
      <c r="H41" s="41">
        <v>-4</v>
      </c>
      <c r="I41" s="41">
        <v>-4</v>
      </c>
      <c r="J41" s="41">
        <v>-4</v>
      </c>
      <c r="K41" s="41">
        <v>-4</v>
      </c>
      <c r="L41" s="41">
        <v>-4</v>
      </c>
      <c r="M41" s="41">
        <v>-3.8200000000000003</v>
      </c>
      <c r="N41" s="41">
        <v>-9.9499999999999993</v>
      </c>
      <c r="O41" s="41">
        <v>-10</v>
      </c>
      <c r="P41" s="41">
        <v>-9.74</v>
      </c>
      <c r="Q41" s="41">
        <v>-9.6699999999999982</v>
      </c>
      <c r="R41" s="41">
        <v>-9.7899999999999991</v>
      </c>
      <c r="S41" s="41">
        <v>-6.9499999999999993</v>
      </c>
      <c r="T41" s="41">
        <v>-8.6199999999999992</v>
      </c>
      <c r="U41" s="41">
        <v>-7.74</v>
      </c>
      <c r="V41" s="41">
        <v>-3.0000000000001137E-2</v>
      </c>
      <c r="W41" s="41">
        <v>-8.3399999999999981</v>
      </c>
      <c r="X41" s="41">
        <v>0</v>
      </c>
      <c r="Y41" s="41">
        <v>-9.240000000000002</v>
      </c>
      <c r="Z41" s="41">
        <v>-0.73000000000000043</v>
      </c>
      <c r="AA41" s="41">
        <v>-7.7299999999999986</v>
      </c>
      <c r="AB41" s="42">
        <v>-3.7700000000000014</v>
      </c>
    </row>
    <row r="42" spans="2:29" ht="17.25" thickTop="1" thickBot="1" x14ac:dyDescent="0.3">
      <c r="B42" s="43" t="str">
        <f t="shared" si="1"/>
        <v>04.04.2021</v>
      </c>
      <c r="C42" s="79">
        <f t="shared" si="2"/>
        <v>-42.069999999999993</v>
      </c>
      <c r="D42" s="80"/>
      <c r="E42" s="40">
        <v>-6.0399999999999974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-5.09</v>
      </c>
      <c r="N42" s="41">
        <v>-1.3599999999999994</v>
      </c>
      <c r="O42" s="41">
        <v>-0.87000000000000099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-2.4800000000000004</v>
      </c>
      <c r="V42" s="41">
        <v>-2.6099999999999994</v>
      </c>
      <c r="W42" s="41">
        <v>-6.7200000000000006</v>
      </c>
      <c r="X42" s="41">
        <v>0</v>
      </c>
      <c r="Y42" s="41">
        <v>-9.259999999999998</v>
      </c>
      <c r="Z42" s="41">
        <v>0</v>
      </c>
      <c r="AA42" s="41">
        <v>-1</v>
      </c>
      <c r="AB42" s="42">
        <v>-6.6399999999999988</v>
      </c>
    </row>
    <row r="43" spans="2:29" ht="17.25" thickTop="1" thickBot="1" x14ac:dyDescent="0.3">
      <c r="B43" s="43" t="str">
        <f t="shared" si="1"/>
        <v>05.04.2021</v>
      </c>
      <c r="C43" s="79">
        <f t="shared" si="2"/>
        <v>-58.29</v>
      </c>
      <c r="D43" s="80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-8</v>
      </c>
      <c r="O43" s="41">
        <v>-6</v>
      </c>
      <c r="P43" s="41">
        <v>-9.51</v>
      </c>
      <c r="Q43" s="41">
        <v>0</v>
      </c>
      <c r="R43" s="41">
        <v>0</v>
      </c>
      <c r="S43" s="41">
        <v>0</v>
      </c>
      <c r="T43" s="41">
        <v>0</v>
      </c>
      <c r="U43" s="41">
        <v>-8.06</v>
      </c>
      <c r="V43" s="41">
        <v>-8.86</v>
      </c>
      <c r="W43" s="41">
        <v>-8.86</v>
      </c>
      <c r="X43" s="41">
        <v>-2</v>
      </c>
      <c r="Y43" s="41">
        <v>-1.7199999999999989</v>
      </c>
      <c r="Z43" s="41">
        <v>0</v>
      </c>
      <c r="AA43" s="41">
        <v>0</v>
      </c>
      <c r="AB43" s="42">
        <v>-5.2799999999999994</v>
      </c>
    </row>
    <row r="44" spans="2:29" ht="17.25" thickTop="1" thickBot="1" x14ac:dyDescent="0.3">
      <c r="B44" s="43" t="str">
        <f t="shared" si="1"/>
        <v>06.04.2021</v>
      </c>
      <c r="C44" s="79">
        <f t="shared" si="2"/>
        <v>-74.989999999999995</v>
      </c>
      <c r="D44" s="80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-5.370000000000001</v>
      </c>
      <c r="O44" s="41">
        <v>-8.73</v>
      </c>
      <c r="P44" s="41">
        <v>-8.2200000000000006</v>
      </c>
      <c r="Q44" s="41">
        <v>-9.56</v>
      </c>
      <c r="R44" s="41">
        <v>-9.4700000000000006</v>
      </c>
      <c r="S44" s="41">
        <v>-9.7199999999999989</v>
      </c>
      <c r="T44" s="41">
        <v>-3.009999999999998</v>
      </c>
      <c r="U44" s="41">
        <v>-3.58</v>
      </c>
      <c r="V44" s="41">
        <v>-2.84</v>
      </c>
      <c r="W44" s="41">
        <v>-2.7299999999999986</v>
      </c>
      <c r="X44" s="41">
        <v>-4.6999999999999993</v>
      </c>
      <c r="Y44" s="41">
        <v>-4.58</v>
      </c>
      <c r="Z44" s="41">
        <v>0</v>
      </c>
      <c r="AA44" s="41">
        <v>0</v>
      </c>
      <c r="AB44" s="42">
        <v>-2.4799999999999986</v>
      </c>
    </row>
    <row r="45" spans="2:29" ht="17.25" thickTop="1" thickBot="1" x14ac:dyDescent="0.3">
      <c r="B45" s="43" t="str">
        <f t="shared" si="1"/>
        <v>07.04.2021</v>
      </c>
      <c r="C45" s="79">
        <f t="shared" si="2"/>
        <v>-24.42</v>
      </c>
      <c r="D45" s="80"/>
      <c r="E45" s="40">
        <v>-5.6900000000000013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-7.629999999999999</v>
      </c>
      <c r="V45" s="41">
        <v>0</v>
      </c>
      <c r="W45" s="41">
        <v>-8.4700000000000006</v>
      </c>
      <c r="X45" s="41">
        <v>0</v>
      </c>
      <c r="Y45" s="41">
        <v>0</v>
      </c>
      <c r="Z45" s="41">
        <v>-2.6300000000000008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08.04.2021</v>
      </c>
      <c r="C46" s="79">
        <f t="shared" si="2"/>
        <v>-29.89</v>
      </c>
      <c r="D46" s="80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-2.1999999999999993</v>
      </c>
      <c r="R46" s="41">
        <v>0</v>
      </c>
      <c r="S46" s="41">
        <v>0</v>
      </c>
      <c r="T46" s="41">
        <v>0</v>
      </c>
      <c r="U46" s="41">
        <v>-8.33</v>
      </c>
      <c r="V46" s="41">
        <v>-9.75</v>
      </c>
      <c r="W46" s="41">
        <v>-9.61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29" ht="17.25" thickTop="1" thickBot="1" x14ac:dyDescent="0.3">
      <c r="B47" s="43" t="str">
        <f t="shared" si="1"/>
        <v>09.04.2021</v>
      </c>
      <c r="C47" s="79">
        <f t="shared" si="2"/>
        <v>-36.899999999999991</v>
      </c>
      <c r="D47" s="80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-7.4700000000000006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-8.6799999999999979</v>
      </c>
      <c r="V47" s="41">
        <v>-9.83</v>
      </c>
      <c r="W47" s="41">
        <v>-9.8699999999999992</v>
      </c>
      <c r="X47" s="41">
        <v>-1.0500000000000007</v>
      </c>
      <c r="Y47" s="41">
        <v>0</v>
      </c>
      <c r="Z47" s="41">
        <v>0</v>
      </c>
      <c r="AA47" s="41">
        <v>0</v>
      </c>
      <c r="AB47" s="42">
        <v>0</v>
      </c>
    </row>
    <row r="48" spans="2:29" ht="17.25" thickTop="1" thickBot="1" x14ac:dyDescent="0.3">
      <c r="B48" s="43" t="str">
        <f t="shared" si="1"/>
        <v>10.04.2021</v>
      </c>
      <c r="C48" s="79">
        <f t="shared" si="2"/>
        <v>-86.76</v>
      </c>
      <c r="D48" s="80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-7.3100000000000005</v>
      </c>
      <c r="P48" s="41">
        <v>-9.91</v>
      </c>
      <c r="Q48" s="41">
        <v>-9.7200000000000006</v>
      </c>
      <c r="R48" s="41">
        <v>-0.15000000000000213</v>
      </c>
      <c r="S48" s="41">
        <v>-0.76999999999999957</v>
      </c>
      <c r="T48" s="41">
        <v>-9.1000000000000014</v>
      </c>
      <c r="U48" s="41">
        <v>-9.85</v>
      </c>
      <c r="V48" s="41">
        <v>-9.8699999999999992</v>
      </c>
      <c r="W48" s="41">
        <v>-9.91</v>
      </c>
      <c r="X48" s="41">
        <v>0</v>
      </c>
      <c r="Y48" s="41">
        <v>-7.0800000000000018</v>
      </c>
      <c r="Z48" s="41">
        <v>-9.7800000000000011</v>
      </c>
      <c r="AA48" s="41">
        <v>0</v>
      </c>
      <c r="AB48" s="42">
        <v>-3.3099999999999987</v>
      </c>
    </row>
    <row r="49" spans="2:28" ht="17.25" thickTop="1" thickBot="1" x14ac:dyDescent="0.3">
      <c r="B49" s="43" t="str">
        <f t="shared" si="1"/>
        <v>11.04.2021</v>
      </c>
      <c r="C49" s="79">
        <f t="shared" si="2"/>
        <v>-37.449999999999996</v>
      </c>
      <c r="D49" s="80"/>
      <c r="E49" s="40">
        <v>-2.6900000000000013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-8.8099999999999987</v>
      </c>
      <c r="Q49" s="41">
        <v>0</v>
      </c>
      <c r="R49" s="41">
        <v>0</v>
      </c>
      <c r="S49" s="41">
        <v>0</v>
      </c>
      <c r="T49" s="41">
        <v>-9.1900000000000013</v>
      </c>
      <c r="U49" s="41">
        <v>-8.6999999999999993</v>
      </c>
      <c r="V49" s="41">
        <v>-1.639999999999997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-6.42</v>
      </c>
    </row>
    <row r="50" spans="2:28" ht="17.25" thickTop="1" thickBot="1" x14ac:dyDescent="0.3">
      <c r="B50" s="43" t="str">
        <f t="shared" si="1"/>
        <v>12.04.2021</v>
      </c>
      <c r="C50" s="79">
        <f t="shared" si="2"/>
        <v>-56.639999999999993</v>
      </c>
      <c r="D50" s="80"/>
      <c r="E50" s="40">
        <v>-3.91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-6.5699999999999985</v>
      </c>
      <c r="T50" s="41">
        <v>-8.93</v>
      </c>
      <c r="U50" s="41">
        <v>-9.68</v>
      </c>
      <c r="V50" s="41">
        <v>-9.86</v>
      </c>
      <c r="W50" s="41">
        <v>-8.98</v>
      </c>
      <c r="X50" s="41">
        <v>-2.9600000000000009</v>
      </c>
      <c r="Y50" s="41">
        <v>-1.0700000000000003</v>
      </c>
      <c r="Z50" s="41">
        <v>-4.68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13.04.2021</v>
      </c>
      <c r="C51" s="79">
        <f t="shared" si="2"/>
        <v>-38.720000000000006</v>
      </c>
      <c r="D51" s="80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-3.7300000000000004</v>
      </c>
      <c r="S51" s="41">
        <v>0</v>
      </c>
      <c r="T51" s="41">
        <v>0</v>
      </c>
      <c r="U51" s="41">
        <v>-0.9599999999999973</v>
      </c>
      <c r="V51" s="41">
        <v>-6.92</v>
      </c>
      <c r="W51" s="41">
        <v>-4.5000000000000018</v>
      </c>
      <c r="X51" s="41">
        <v>-6.59</v>
      </c>
      <c r="Y51" s="41">
        <v>0</v>
      </c>
      <c r="Z51" s="41">
        <v>-9.0399999999999991</v>
      </c>
      <c r="AA51" s="41">
        <v>-5.1000000000000014</v>
      </c>
      <c r="AB51" s="42">
        <v>-1.8800000000000008</v>
      </c>
    </row>
    <row r="52" spans="2:28" ht="17.25" thickTop="1" thickBot="1" x14ac:dyDescent="0.3">
      <c r="B52" s="43" t="str">
        <f t="shared" si="1"/>
        <v>14.04.2021</v>
      </c>
      <c r="C52" s="79">
        <f t="shared" si="2"/>
        <v>-22.58</v>
      </c>
      <c r="D52" s="80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-1.3800000000000008</v>
      </c>
      <c r="U52" s="41">
        <v>-3.6799999999999997</v>
      </c>
      <c r="V52" s="41">
        <v>-0.35999999999999943</v>
      </c>
      <c r="W52" s="41">
        <v>0</v>
      </c>
      <c r="X52" s="41">
        <v>-6.5999999999999979</v>
      </c>
      <c r="Y52" s="41">
        <v>-2</v>
      </c>
      <c r="Z52" s="41">
        <v>-3.49</v>
      </c>
      <c r="AA52" s="41">
        <v>0</v>
      </c>
      <c r="AB52" s="42">
        <v>-5.0699999999999985</v>
      </c>
    </row>
    <row r="53" spans="2:28" ht="17.25" thickTop="1" thickBot="1" x14ac:dyDescent="0.3">
      <c r="B53" s="43" t="str">
        <f t="shared" si="1"/>
        <v>15.04.2021</v>
      </c>
      <c r="C53" s="79">
        <f t="shared" si="2"/>
        <v>-9.31</v>
      </c>
      <c r="D53" s="80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-2.4299999999999997</v>
      </c>
      <c r="Q53" s="41">
        <v>0</v>
      </c>
      <c r="R53" s="41">
        <v>0</v>
      </c>
      <c r="S53" s="41">
        <v>-0.60000000000000142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-6.2799999999999994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16.04.2021</v>
      </c>
      <c r="C54" s="79">
        <f t="shared" si="2"/>
        <v>-24.519999999999996</v>
      </c>
      <c r="D54" s="80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-3.99</v>
      </c>
      <c r="O54" s="41">
        <v>-2.5399999999999991</v>
      </c>
      <c r="P54" s="41">
        <v>0</v>
      </c>
      <c r="Q54" s="41">
        <v>0</v>
      </c>
      <c r="R54" s="41">
        <v>-1.8099999999999987</v>
      </c>
      <c r="S54" s="41">
        <v>0</v>
      </c>
      <c r="T54" s="41">
        <v>0</v>
      </c>
      <c r="U54" s="41">
        <v>-6.99</v>
      </c>
      <c r="V54" s="41">
        <v>0</v>
      </c>
      <c r="W54" s="41">
        <v>-0.51999999999999957</v>
      </c>
      <c r="X54" s="41">
        <v>-6.6399999999999988</v>
      </c>
      <c r="Y54" s="41">
        <v>0</v>
      </c>
      <c r="Z54" s="41">
        <v>-2.0300000000000011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17.04.2021</v>
      </c>
      <c r="C55" s="79">
        <f t="shared" si="2"/>
        <v>-11.95</v>
      </c>
      <c r="D55" s="80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-3.4700000000000006</v>
      </c>
      <c r="W55" s="41">
        <v>-1.4499999999999993</v>
      </c>
      <c r="X55" s="41">
        <v>-7.0000000000000284E-2</v>
      </c>
      <c r="Y55" s="41">
        <v>0</v>
      </c>
      <c r="Z55" s="41">
        <v>-6.9599999999999991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18.04.2021</v>
      </c>
      <c r="C56" s="79">
        <f t="shared" si="2"/>
        <v>-22.659999999999997</v>
      </c>
      <c r="D56" s="80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-2.83</v>
      </c>
      <c r="O56" s="41">
        <v>0</v>
      </c>
      <c r="P56" s="41">
        <v>-0.82000000000000028</v>
      </c>
      <c r="Q56" s="41">
        <v>-0.75</v>
      </c>
      <c r="R56" s="41">
        <v>0</v>
      </c>
      <c r="S56" s="41">
        <v>0</v>
      </c>
      <c r="T56" s="41">
        <v>-7.9</v>
      </c>
      <c r="U56" s="41">
        <v>-1.629999999999999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-4.1500000000000004</v>
      </c>
      <c r="AB56" s="42">
        <v>-4.58</v>
      </c>
    </row>
    <row r="57" spans="2:28" ht="17.25" thickTop="1" thickBot="1" x14ac:dyDescent="0.3">
      <c r="B57" s="43" t="str">
        <f t="shared" si="1"/>
        <v>19.04.2021</v>
      </c>
      <c r="C57" s="79">
        <f t="shared" si="2"/>
        <v>-16.07</v>
      </c>
      <c r="D57" s="80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-9.08</v>
      </c>
      <c r="U57" s="41">
        <v>0</v>
      </c>
      <c r="V57" s="41">
        <v>-1.58</v>
      </c>
      <c r="W57" s="41">
        <v>0</v>
      </c>
      <c r="X57" s="41">
        <v>0</v>
      </c>
      <c r="Y57" s="41">
        <v>0</v>
      </c>
      <c r="Z57" s="41">
        <v>-5.41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20.04.2021</v>
      </c>
      <c r="C58" s="79">
        <f t="shared" si="2"/>
        <v>-3.5</v>
      </c>
      <c r="D58" s="80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-2</v>
      </c>
      <c r="U58" s="41">
        <v>0</v>
      </c>
      <c r="V58" s="41">
        <v>0</v>
      </c>
      <c r="W58" s="41">
        <v>-1.5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21.04.2021</v>
      </c>
      <c r="C59" s="79">
        <f t="shared" si="2"/>
        <v>-75.570000000000007</v>
      </c>
      <c r="D59" s="80"/>
      <c r="E59" s="40">
        <v>-0.12000000000000099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-2.8100000000000005</v>
      </c>
      <c r="O59" s="41">
        <v>-3.99</v>
      </c>
      <c r="P59" s="41">
        <v>-10</v>
      </c>
      <c r="Q59" s="41">
        <v>-8.82</v>
      </c>
      <c r="R59" s="41">
        <v>-8.8800000000000008</v>
      </c>
      <c r="S59" s="41">
        <v>0</v>
      </c>
      <c r="T59" s="41">
        <v>0</v>
      </c>
      <c r="U59" s="41">
        <v>-4.6999999999999975</v>
      </c>
      <c r="V59" s="41">
        <v>-8.879999999999999</v>
      </c>
      <c r="W59" s="41">
        <v>-9.0399999999999991</v>
      </c>
      <c r="X59" s="41">
        <v>-8.9700000000000006</v>
      </c>
      <c r="Y59" s="41">
        <v>0</v>
      </c>
      <c r="Z59" s="41">
        <v>-3.2300000000000004</v>
      </c>
      <c r="AA59" s="41">
        <v>-6.1300000000000008</v>
      </c>
      <c r="AB59" s="42">
        <v>0</v>
      </c>
    </row>
    <row r="60" spans="2:28" ht="17.25" thickTop="1" thickBot="1" x14ac:dyDescent="0.3">
      <c r="B60" s="43" t="str">
        <f t="shared" si="1"/>
        <v>22.04.2021</v>
      </c>
      <c r="C60" s="79">
        <f t="shared" si="2"/>
        <v>-52.44</v>
      </c>
      <c r="D60" s="80"/>
      <c r="E60" s="40">
        <v>-6.2399999999999984</v>
      </c>
      <c r="F60" s="41">
        <v>0</v>
      </c>
      <c r="G60" s="41">
        <v>-3.33</v>
      </c>
      <c r="H60" s="41">
        <v>-6.9700000000000006</v>
      </c>
      <c r="I60" s="41">
        <v>-0.62000000000000099</v>
      </c>
      <c r="J60" s="41">
        <v>-3.4899999999999984</v>
      </c>
      <c r="K60" s="41">
        <v>-8.4599999999999991</v>
      </c>
      <c r="L60" s="41">
        <v>-0.35999999999999943</v>
      </c>
      <c r="M60" s="41">
        <v>-8.91</v>
      </c>
      <c r="N60" s="41">
        <v>-2</v>
      </c>
      <c r="O60" s="41">
        <v>0</v>
      </c>
      <c r="P60" s="41">
        <v>0</v>
      </c>
      <c r="Q60" s="41">
        <v>-6.9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-0.58000000000000185</v>
      </c>
      <c r="AA60" s="41">
        <v>-1.3099999999999987</v>
      </c>
      <c r="AB60" s="42">
        <v>-3.2699999999999978</v>
      </c>
    </row>
    <row r="61" spans="2:28" ht="17.25" thickTop="1" thickBot="1" x14ac:dyDescent="0.3">
      <c r="B61" s="43" t="str">
        <f t="shared" si="1"/>
        <v>23.04.2021</v>
      </c>
      <c r="C61" s="79">
        <f t="shared" si="2"/>
        <v>-44.480000000000004</v>
      </c>
      <c r="D61" s="80"/>
      <c r="E61" s="40">
        <v>-6.99</v>
      </c>
      <c r="F61" s="41">
        <v>-4.2699999999999996</v>
      </c>
      <c r="G61" s="41">
        <v>-7.41</v>
      </c>
      <c r="H61" s="41">
        <v>-6.7200000000000006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-4</v>
      </c>
      <c r="P61" s="41">
        <v>0</v>
      </c>
      <c r="Q61" s="41">
        <v>0</v>
      </c>
      <c r="R61" s="41">
        <v>0</v>
      </c>
      <c r="S61" s="41">
        <v>-0.85000000000000142</v>
      </c>
      <c r="T61" s="41">
        <v>-4.4600000000000026</v>
      </c>
      <c r="U61" s="41">
        <v>-7.0299999999999994</v>
      </c>
      <c r="V61" s="41">
        <v>0</v>
      </c>
      <c r="W61" s="41">
        <v>-2</v>
      </c>
      <c r="X61" s="41">
        <v>0</v>
      </c>
      <c r="Y61" s="41">
        <v>0</v>
      </c>
      <c r="Z61" s="41">
        <v>-0.75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24.04.2021</v>
      </c>
      <c r="C62" s="79">
        <f t="shared" si="2"/>
        <v>-57.250000000000007</v>
      </c>
      <c r="D62" s="80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-4</v>
      </c>
      <c r="O62" s="41">
        <v>-8</v>
      </c>
      <c r="P62" s="41">
        <v>-7.92</v>
      </c>
      <c r="Q62" s="41">
        <v>-7.91</v>
      </c>
      <c r="R62" s="41">
        <v>-5.84</v>
      </c>
      <c r="S62" s="41">
        <v>-0.94999999999999929</v>
      </c>
      <c r="T62" s="41">
        <v>-9.32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-9.3899999999999988</v>
      </c>
      <c r="AA62" s="41">
        <v>0</v>
      </c>
      <c r="AB62" s="42">
        <v>-3.92</v>
      </c>
    </row>
    <row r="63" spans="2:28" ht="17.25" thickTop="1" thickBot="1" x14ac:dyDescent="0.3">
      <c r="B63" s="43" t="str">
        <f t="shared" si="1"/>
        <v>25.04.2021</v>
      </c>
      <c r="C63" s="79">
        <f t="shared" si="2"/>
        <v>-127.75</v>
      </c>
      <c r="D63" s="80"/>
      <c r="E63" s="40">
        <v>-2.8200000000000003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-4</v>
      </c>
      <c r="O63" s="41">
        <v>-8</v>
      </c>
      <c r="P63" s="41">
        <v>-9.8000000000000007</v>
      </c>
      <c r="Q63" s="41">
        <v>-9.93</v>
      </c>
      <c r="R63" s="41">
        <v>-9.98</v>
      </c>
      <c r="S63" s="41">
        <v>-9.94</v>
      </c>
      <c r="T63" s="41">
        <v>-9.8699999999999992</v>
      </c>
      <c r="U63" s="41">
        <v>-9.8699999999999992</v>
      </c>
      <c r="V63" s="41">
        <v>-9.92</v>
      </c>
      <c r="W63" s="41">
        <v>-9.7700000000000014</v>
      </c>
      <c r="X63" s="41">
        <v>-9.8800000000000008</v>
      </c>
      <c r="Y63" s="41">
        <v>-2</v>
      </c>
      <c r="Z63" s="41">
        <v>-9.4400000000000013</v>
      </c>
      <c r="AA63" s="41">
        <v>-4.25</v>
      </c>
      <c r="AB63" s="42">
        <v>-8.2800000000000011</v>
      </c>
    </row>
    <row r="64" spans="2:28" ht="17.25" thickTop="1" thickBot="1" x14ac:dyDescent="0.3">
      <c r="B64" s="43" t="str">
        <f t="shared" si="1"/>
        <v>26.04.2021</v>
      </c>
      <c r="C64" s="79">
        <f t="shared" si="2"/>
        <v>-49.03</v>
      </c>
      <c r="D64" s="80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-9.5</v>
      </c>
      <c r="T64" s="41">
        <v>-9.9500000000000011</v>
      </c>
      <c r="U64" s="41">
        <v>0</v>
      </c>
      <c r="V64" s="41">
        <v>0</v>
      </c>
      <c r="W64" s="41">
        <v>-6.5500000000000007</v>
      </c>
      <c r="X64" s="41">
        <v>-9.8000000000000007</v>
      </c>
      <c r="Y64" s="41">
        <v>-4.4000000000000004</v>
      </c>
      <c r="Z64" s="41">
        <v>-8.83</v>
      </c>
      <c r="AA64" s="41">
        <v>0</v>
      </c>
      <c r="AB64" s="42">
        <v>0</v>
      </c>
    </row>
    <row r="65" spans="2:29" ht="17.25" thickTop="1" thickBot="1" x14ac:dyDescent="0.3">
      <c r="B65" s="43" t="str">
        <f t="shared" si="1"/>
        <v>27.04.2021</v>
      </c>
      <c r="C65" s="79">
        <f t="shared" si="2"/>
        <v>-58.69</v>
      </c>
      <c r="D65" s="80"/>
      <c r="E65" s="40">
        <v>-2.1400000000000006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-3.7300000000000004</v>
      </c>
      <c r="S65" s="41">
        <v>-2.4199999999999982</v>
      </c>
      <c r="T65" s="41">
        <v>-7.98</v>
      </c>
      <c r="U65" s="41">
        <v>-7.5399999999999991</v>
      </c>
      <c r="V65" s="41">
        <v>-7.8000000000000007</v>
      </c>
      <c r="W65" s="41">
        <v>-9.7399999999999984</v>
      </c>
      <c r="X65" s="41">
        <v>-8.24</v>
      </c>
      <c r="Y65" s="41">
        <v>0</v>
      </c>
      <c r="Z65" s="41">
        <v>-7.6999999999999993</v>
      </c>
      <c r="AA65" s="41">
        <v>-1.3399999999999999</v>
      </c>
      <c r="AB65" s="42">
        <v>-5.9999999999998721E-2</v>
      </c>
    </row>
    <row r="66" spans="2:29" ht="17.25" thickTop="1" thickBot="1" x14ac:dyDescent="0.3">
      <c r="B66" s="43" t="str">
        <f t="shared" si="1"/>
        <v>28.04.2021</v>
      </c>
      <c r="C66" s="79">
        <f t="shared" si="2"/>
        <v>-59.519999999999996</v>
      </c>
      <c r="D66" s="80"/>
      <c r="E66" s="40">
        <v>-2.4000000000000004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-3.6099999999999994</v>
      </c>
      <c r="R66" s="41">
        <v>-3.9600000000000009</v>
      </c>
      <c r="S66" s="41">
        <v>-7.8599999999999994</v>
      </c>
      <c r="T66" s="41">
        <v>0</v>
      </c>
      <c r="U66" s="41">
        <v>0</v>
      </c>
      <c r="V66" s="41">
        <v>-7.1899999999999995</v>
      </c>
      <c r="W66" s="41">
        <v>-9.86</v>
      </c>
      <c r="X66" s="41">
        <v>-9.7800000000000011</v>
      </c>
      <c r="Y66" s="41">
        <v>0</v>
      </c>
      <c r="Z66" s="41">
        <v>0</v>
      </c>
      <c r="AA66" s="41">
        <v>-8.7700000000000014</v>
      </c>
      <c r="AB66" s="42">
        <v>-6.09</v>
      </c>
    </row>
    <row r="67" spans="2:29" ht="17.25" thickTop="1" thickBot="1" x14ac:dyDescent="0.3">
      <c r="B67" s="43" t="str">
        <f t="shared" si="1"/>
        <v>29.04.2021</v>
      </c>
      <c r="C67" s="79">
        <f t="shared" si="2"/>
        <v>-100.95</v>
      </c>
      <c r="D67" s="80"/>
      <c r="E67" s="40">
        <v>-2.2699999999999996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-4</v>
      </c>
      <c r="R67" s="41">
        <v>-4</v>
      </c>
      <c r="S67" s="41">
        <v>-9.91</v>
      </c>
      <c r="T67" s="41">
        <v>-9.8699999999999992</v>
      </c>
      <c r="U67" s="41">
        <v>-7.8800000000000008</v>
      </c>
      <c r="V67" s="41">
        <v>-7.82</v>
      </c>
      <c r="W67" s="41">
        <v>-9.6599999999999984</v>
      </c>
      <c r="X67" s="41">
        <v>-9.4600000000000009</v>
      </c>
      <c r="Y67" s="41">
        <v>-9.33</v>
      </c>
      <c r="Z67" s="41">
        <v>-9.4699999999999989</v>
      </c>
      <c r="AA67" s="41">
        <v>-9.8699999999999992</v>
      </c>
      <c r="AB67" s="42">
        <v>-7.41</v>
      </c>
    </row>
    <row r="68" spans="2:29" ht="17.25" thickTop="1" thickBot="1" x14ac:dyDescent="0.3">
      <c r="B68" s="43" t="str">
        <f t="shared" si="1"/>
        <v>30.04.2021</v>
      </c>
      <c r="C68" s="79">
        <f t="shared" si="2"/>
        <v>-40.930000000000007</v>
      </c>
      <c r="D68" s="80"/>
      <c r="E68" s="44">
        <v>-0.80999999999999872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-5.73</v>
      </c>
      <c r="U68" s="45">
        <v>0</v>
      </c>
      <c r="V68" s="45">
        <v>0</v>
      </c>
      <c r="W68" s="45">
        <v>-7.8100000000000005</v>
      </c>
      <c r="X68" s="45">
        <v>-7.8900000000000006</v>
      </c>
      <c r="Y68" s="45">
        <v>0</v>
      </c>
      <c r="Z68" s="45">
        <v>0</v>
      </c>
      <c r="AA68" s="45">
        <v>-9.620000000000001</v>
      </c>
      <c r="AB68" s="46">
        <v>-9.07</v>
      </c>
    </row>
    <row r="69" spans="2:29" ht="16.5" hidden="1" thickTop="1" x14ac:dyDescent="0.25">
      <c r="B69" s="47" t="str">
        <f t="shared" si="1"/>
        <v>31.04.2021</v>
      </c>
      <c r="C69" s="81">
        <f>SUM(E69:AB69)</f>
        <v>0</v>
      </c>
      <c r="D69" s="82"/>
      <c r="E69" s="48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0" spans="2:29" ht="15.75" thickTop="1" x14ac:dyDescent="0.25">
      <c r="D70" s="50"/>
    </row>
    <row r="72" spans="2:29" ht="24.75" customHeight="1" thickBot="1" x14ac:dyDescent="0.3">
      <c r="B72" s="83" t="s">
        <v>36</v>
      </c>
      <c r="C72" s="85" t="s">
        <v>37</v>
      </c>
      <c r="D72" s="86"/>
      <c r="E72" s="89" t="s">
        <v>75</v>
      </c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90"/>
    </row>
    <row r="73" spans="2:29" ht="15.75" customHeight="1" thickTop="1" thickBot="1" x14ac:dyDescent="0.3">
      <c r="B73" s="84"/>
      <c r="C73" s="87"/>
      <c r="D73" s="88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9" t="s">
        <v>25</v>
      </c>
      <c r="AC73" s="4"/>
    </row>
    <row r="74" spans="2:29" ht="17.25" thickTop="1" thickBot="1" x14ac:dyDescent="0.3">
      <c r="B74" s="39" t="str">
        <f>B39</f>
        <v>01.04.2021</v>
      </c>
      <c r="C74" s="51">
        <f>SUMIF(E74:AB74,"&gt;0")</f>
        <v>10.229999999999997</v>
      </c>
      <c r="D74" s="52">
        <f>SUMIF(E74:AB74,"&lt;0")</f>
        <v>-81.12</v>
      </c>
      <c r="E74" s="53">
        <f>E4+E39</f>
        <v>2.2899999999999991</v>
      </c>
      <c r="F74" s="54">
        <f t="shared" ref="F74:AB74" si="3">F4+F39</f>
        <v>0</v>
      </c>
      <c r="G74" s="54">
        <f t="shared" si="3"/>
        <v>0</v>
      </c>
      <c r="H74" s="54">
        <f t="shared" si="3"/>
        <v>0</v>
      </c>
      <c r="I74" s="54">
        <f t="shared" si="3"/>
        <v>0</v>
      </c>
      <c r="J74" s="54">
        <f t="shared" si="3"/>
        <v>0</v>
      </c>
      <c r="K74" s="54">
        <f t="shared" si="3"/>
        <v>0</v>
      </c>
      <c r="L74" s="54">
        <f t="shared" si="3"/>
        <v>0</v>
      </c>
      <c r="M74" s="54">
        <f t="shared" si="3"/>
        <v>0</v>
      </c>
      <c r="N74" s="54">
        <f t="shared" si="3"/>
        <v>-4</v>
      </c>
      <c r="O74" s="54">
        <f t="shared" si="3"/>
        <v>-4</v>
      </c>
      <c r="P74" s="54">
        <f t="shared" si="3"/>
        <v>-4</v>
      </c>
      <c r="Q74" s="54">
        <f t="shared" si="3"/>
        <v>-4</v>
      </c>
      <c r="R74" s="55">
        <f t="shared" si="3"/>
        <v>-8</v>
      </c>
      <c r="S74" s="56">
        <f t="shared" si="3"/>
        <v>-10.040000000000001</v>
      </c>
      <c r="T74" s="41">
        <f t="shared" si="3"/>
        <v>-10.110000000000001</v>
      </c>
      <c r="U74" s="41">
        <f t="shared" si="3"/>
        <v>-7.91</v>
      </c>
      <c r="V74" s="41">
        <f t="shared" si="3"/>
        <v>-7.91</v>
      </c>
      <c r="W74" s="41">
        <f t="shared" si="3"/>
        <v>-7.8599999999999994</v>
      </c>
      <c r="X74" s="41">
        <f t="shared" si="3"/>
        <v>-4.9799999999999986</v>
      </c>
      <c r="Y74" s="41">
        <f t="shared" si="3"/>
        <v>1.3099999999999987</v>
      </c>
      <c r="Z74" s="41">
        <f t="shared" si="3"/>
        <v>-0.66000000000000014</v>
      </c>
      <c r="AA74" s="41">
        <f t="shared" si="3"/>
        <v>6.629999999999999</v>
      </c>
      <c r="AB74" s="42">
        <f t="shared" si="3"/>
        <v>-7.65</v>
      </c>
    </row>
    <row r="75" spans="2:29" ht="17.25" thickTop="1" thickBot="1" x14ac:dyDescent="0.3">
      <c r="B75" s="43" t="str">
        <f t="shared" ref="B75:B104" si="4">B40</f>
        <v>02.04.2021</v>
      </c>
      <c r="C75" s="51">
        <f t="shared" ref="C75:C104" si="5">SUMIF(E75:AB75,"&gt;0")</f>
        <v>26.05</v>
      </c>
      <c r="D75" s="52">
        <f t="shared" ref="D75:D104" si="6">SUMIF(E75:AB75,"&lt;0")</f>
        <v>-84.82</v>
      </c>
      <c r="E75" s="57">
        <f t="shared" ref="E75:AB85" si="7">E5+E40</f>
        <v>-0.27999999999999758</v>
      </c>
      <c r="F75" s="41">
        <f t="shared" si="7"/>
        <v>-4.9500000000000011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0</v>
      </c>
      <c r="L75" s="41">
        <f t="shared" si="7"/>
        <v>0</v>
      </c>
      <c r="M75" s="41">
        <f t="shared" si="7"/>
        <v>0</v>
      </c>
      <c r="N75" s="41">
        <f t="shared" si="7"/>
        <v>-9.4600000000000009</v>
      </c>
      <c r="O75" s="41">
        <f t="shared" si="7"/>
        <v>-6.129999999999999</v>
      </c>
      <c r="P75" s="41">
        <f t="shared" si="7"/>
        <v>7.8800000000000026</v>
      </c>
      <c r="Q75" s="41">
        <f t="shared" si="7"/>
        <v>5.9999999999998721E-2</v>
      </c>
      <c r="R75" s="41">
        <f t="shared" si="7"/>
        <v>-8.09</v>
      </c>
      <c r="S75" s="41">
        <f t="shared" si="7"/>
        <v>-9.8800000000000008</v>
      </c>
      <c r="T75" s="41">
        <f t="shared" si="7"/>
        <v>-7.2800000000000011</v>
      </c>
      <c r="U75" s="41">
        <f t="shared" si="7"/>
        <v>-8.3099999999999987</v>
      </c>
      <c r="V75" s="41">
        <f t="shared" si="7"/>
        <v>-5.9599999999999973</v>
      </c>
      <c r="W75" s="41">
        <f t="shared" si="7"/>
        <v>-6.4300000000000015</v>
      </c>
      <c r="X75" s="41">
        <f t="shared" si="7"/>
        <v>-9.9</v>
      </c>
      <c r="Y75" s="41">
        <f t="shared" si="7"/>
        <v>-2.4600000000000009</v>
      </c>
      <c r="Z75" s="41">
        <f t="shared" si="7"/>
        <v>8.879999999999999</v>
      </c>
      <c r="AA75" s="41">
        <f t="shared" si="7"/>
        <v>9.23</v>
      </c>
      <c r="AB75" s="42">
        <f t="shared" si="7"/>
        <v>-5.6899999999999995</v>
      </c>
    </row>
    <row r="76" spans="2:29" ht="17.25" thickTop="1" thickBot="1" x14ac:dyDescent="0.3">
      <c r="B76" s="43" t="str">
        <f t="shared" si="4"/>
        <v>03.04.2021</v>
      </c>
      <c r="C76" s="51">
        <f t="shared" si="5"/>
        <v>12.669999999999998</v>
      </c>
      <c r="D76" s="52">
        <f t="shared" si="6"/>
        <v>-133.76</v>
      </c>
      <c r="E76" s="57">
        <f t="shared" si="7"/>
        <v>-5.6999999999999993</v>
      </c>
      <c r="F76" s="41">
        <f t="shared" si="7"/>
        <v>1.2699999999999996</v>
      </c>
      <c r="G76" s="41">
        <f t="shared" si="7"/>
        <v>-4</v>
      </c>
      <c r="H76" s="41">
        <f t="shared" si="7"/>
        <v>-4</v>
      </c>
      <c r="I76" s="41">
        <f t="shared" si="7"/>
        <v>-4</v>
      </c>
      <c r="J76" s="41">
        <f t="shared" si="7"/>
        <v>-4</v>
      </c>
      <c r="K76" s="41">
        <f t="shared" si="7"/>
        <v>-4</v>
      </c>
      <c r="L76" s="41">
        <f t="shared" si="7"/>
        <v>-4</v>
      </c>
      <c r="M76" s="41">
        <f t="shared" si="7"/>
        <v>-3.8200000000000003</v>
      </c>
      <c r="N76" s="41">
        <f t="shared" si="7"/>
        <v>-9.9499999999999993</v>
      </c>
      <c r="O76" s="41">
        <f t="shared" si="7"/>
        <v>-10</v>
      </c>
      <c r="P76" s="41">
        <f t="shared" si="7"/>
        <v>-9.74</v>
      </c>
      <c r="Q76" s="41">
        <f t="shared" si="7"/>
        <v>-9.6699999999999982</v>
      </c>
      <c r="R76" s="41">
        <f t="shared" si="7"/>
        <v>-9.7899999999999991</v>
      </c>
      <c r="S76" s="41">
        <f t="shared" si="7"/>
        <v>-6.9499999999999993</v>
      </c>
      <c r="T76" s="41">
        <f t="shared" si="7"/>
        <v>-8.6199999999999992</v>
      </c>
      <c r="U76" s="41">
        <f t="shared" si="7"/>
        <v>-7.74</v>
      </c>
      <c r="V76" s="41">
        <f t="shared" si="7"/>
        <v>1.6499999999999986</v>
      </c>
      <c r="W76" s="41">
        <f t="shared" si="7"/>
        <v>-8.3399999999999981</v>
      </c>
      <c r="X76" s="41">
        <f t="shared" si="7"/>
        <v>9.4499999999999993</v>
      </c>
      <c r="Y76" s="41">
        <f t="shared" si="7"/>
        <v>-9.240000000000002</v>
      </c>
      <c r="Z76" s="41">
        <f t="shared" si="7"/>
        <v>0.30000000000000071</v>
      </c>
      <c r="AA76" s="41">
        <f t="shared" si="7"/>
        <v>-7.7299999999999986</v>
      </c>
      <c r="AB76" s="42">
        <f t="shared" si="7"/>
        <v>-2.4700000000000006</v>
      </c>
    </row>
    <row r="77" spans="2:29" ht="17.25" thickTop="1" thickBot="1" x14ac:dyDescent="0.3">
      <c r="B77" s="43" t="str">
        <f t="shared" si="4"/>
        <v>04.04.2021</v>
      </c>
      <c r="C77" s="51">
        <f t="shared" si="5"/>
        <v>68.459999999999994</v>
      </c>
      <c r="D77" s="52">
        <f t="shared" si="6"/>
        <v>-39.119999999999997</v>
      </c>
      <c r="E77" s="57">
        <f t="shared" si="7"/>
        <v>-6.0399999999999974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-5.09</v>
      </c>
      <c r="N77" s="41">
        <f t="shared" si="7"/>
        <v>6.59</v>
      </c>
      <c r="O77" s="41">
        <f t="shared" si="7"/>
        <v>6.259999999999998</v>
      </c>
      <c r="P77" s="41">
        <f t="shared" si="7"/>
        <v>8.93</v>
      </c>
      <c r="Q77" s="41">
        <f t="shared" si="7"/>
        <v>5.6699999999999982</v>
      </c>
      <c r="R77" s="41">
        <f t="shared" si="7"/>
        <v>9.1999999999999993</v>
      </c>
      <c r="S77" s="41">
        <f t="shared" si="7"/>
        <v>9.0100000000000016</v>
      </c>
      <c r="T77" s="41">
        <f t="shared" si="7"/>
        <v>9.7299999999999969</v>
      </c>
      <c r="U77" s="41">
        <f t="shared" si="7"/>
        <v>-2.4200000000000017</v>
      </c>
      <c r="V77" s="41">
        <f t="shared" si="7"/>
        <v>-1.9499999999999993</v>
      </c>
      <c r="W77" s="41">
        <f t="shared" si="7"/>
        <v>-6.7200000000000006</v>
      </c>
      <c r="X77" s="41">
        <f t="shared" si="7"/>
        <v>9.1699999999999982</v>
      </c>
      <c r="Y77" s="41">
        <f t="shared" si="7"/>
        <v>-9.259999999999998</v>
      </c>
      <c r="Z77" s="41">
        <f t="shared" si="7"/>
        <v>3.9000000000000021</v>
      </c>
      <c r="AA77" s="41">
        <f t="shared" si="7"/>
        <v>-1</v>
      </c>
      <c r="AB77" s="42">
        <f t="shared" si="7"/>
        <v>-6.6399999999999988</v>
      </c>
    </row>
    <row r="78" spans="2:29" ht="17.25" thickTop="1" thickBot="1" x14ac:dyDescent="0.3">
      <c r="B78" s="43" t="str">
        <f t="shared" si="4"/>
        <v>05.04.2021</v>
      </c>
      <c r="C78" s="51">
        <f t="shared" si="5"/>
        <v>37.65</v>
      </c>
      <c r="D78" s="52">
        <f t="shared" si="6"/>
        <v>-56.72</v>
      </c>
      <c r="E78" s="57">
        <f t="shared" si="7"/>
        <v>1.509999999999998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8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-8</v>
      </c>
      <c r="O78" s="41">
        <f t="shared" si="7"/>
        <v>-6</v>
      </c>
      <c r="P78" s="41">
        <f t="shared" si="7"/>
        <v>-9.51</v>
      </c>
      <c r="Q78" s="41">
        <f t="shared" si="7"/>
        <v>3.3599999999999994</v>
      </c>
      <c r="R78" s="41">
        <f t="shared" si="7"/>
        <v>0.62000000000000099</v>
      </c>
      <c r="S78" s="41">
        <f t="shared" si="7"/>
        <v>6.1099999999999994</v>
      </c>
      <c r="T78" s="41">
        <f t="shared" si="7"/>
        <v>9.7900000000000027</v>
      </c>
      <c r="U78" s="41">
        <f t="shared" si="7"/>
        <v>-8.06</v>
      </c>
      <c r="V78" s="41">
        <f t="shared" si="7"/>
        <v>-8.86</v>
      </c>
      <c r="W78" s="41">
        <f t="shared" si="7"/>
        <v>-8.86</v>
      </c>
      <c r="X78" s="41">
        <f t="shared" si="7"/>
        <v>-0.78999999999999915</v>
      </c>
      <c r="Y78" s="41">
        <f t="shared" si="7"/>
        <v>-1.3599999999999994</v>
      </c>
      <c r="Z78" s="41">
        <f t="shared" si="7"/>
        <v>7.6499999999999986</v>
      </c>
      <c r="AA78" s="41">
        <f t="shared" si="7"/>
        <v>8.61</v>
      </c>
      <c r="AB78" s="42">
        <f t="shared" si="7"/>
        <v>-5.2799999999999994</v>
      </c>
    </row>
    <row r="79" spans="2:29" ht="17.25" thickTop="1" thickBot="1" x14ac:dyDescent="0.3">
      <c r="B79" s="43" t="str">
        <f t="shared" si="4"/>
        <v>06.04.2021</v>
      </c>
      <c r="C79" s="51">
        <f t="shared" si="5"/>
        <v>26.140000000000008</v>
      </c>
      <c r="D79" s="52">
        <f t="shared" si="6"/>
        <v>-70.989999999999995</v>
      </c>
      <c r="E79" s="57">
        <f t="shared" si="7"/>
        <v>8.7200000000000024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0</v>
      </c>
      <c r="N79" s="41">
        <f t="shared" si="7"/>
        <v>-5.370000000000001</v>
      </c>
      <c r="O79" s="41">
        <f t="shared" si="7"/>
        <v>-8.73</v>
      </c>
      <c r="P79" s="41">
        <f t="shared" si="7"/>
        <v>-8.2200000000000006</v>
      </c>
      <c r="Q79" s="41">
        <f t="shared" si="7"/>
        <v>-9.56</v>
      </c>
      <c r="R79" s="41">
        <f t="shared" si="7"/>
        <v>-9.4700000000000006</v>
      </c>
      <c r="S79" s="41">
        <f t="shared" si="7"/>
        <v>-9.7199999999999989</v>
      </c>
      <c r="T79" s="41">
        <f t="shared" si="7"/>
        <v>-3.009999999999998</v>
      </c>
      <c r="U79" s="41">
        <f t="shared" si="7"/>
        <v>-3.58</v>
      </c>
      <c r="V79" s="41">
        <f t="shared" si="7"/>
        <v>-0.83999999999999986</v>
      </c>
      <c r="W79" s="41">
        <f t="shared" si="7"/>
        <v>-0.72999999999999865</v>
      </c>
      <c r="X79" s="41">
        <f t="shared" si="7"/>
        <v>-4.6999999999999993</v>
      </c>
      <c r="Y79" s="41">
        <f t="shared" si="7"/>
        <v>-4.58</v>
      </c>
      <c r="Z79" s="41">
        <f t="shared" si="7"/>
        <v>9.6400000000000041</v>
      </c>
      <c r="AA79" s="41">
        <f t="shared" si="7"/>
        <v>7.7800000000000011</v>
      </c>
      <c r="AB79" s="42">
        <f t="shared" si="7"/>
        <v>-2.4799999999999986</v>
      </c>
    </row>
    <row r="80" spans="2:29" ht="17.25" thickTop="1" thickBot="1" x14ac:dyDescent="0.3">
      <c r="B80" s="43" t="str">
        <f t="shared" si="4"/>
        <v>07.04.2021</v>
      </c>
      <c r="C80" s="51">
        <f t="shared" si="5"/>
        <v>37.090000000000003</v>
      </c>
      <c r="D80" s="52">
        <f t="shared" si="6"/>
        <v>-24.42</v>
      </c>
      <c r="E80" s="57">
        <f t="shared" si="7"/>
        <v>-5.6900000000000013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0</v>
      </c>
      <c r="O80" s="41">
        <f t="shared" si="7"/>
        <v>0</v>
      </c>
      <c r="P80" s="41">
        <f t="shared" si="7"/>
        <v>0</v>
      </c>
      <c r="Q80" s="41">
        <f t="shared" si="7"/>
        <v>0</v>
      </c>
      <c r="R80" s="41">
        <f t="shared" si="7"/>
        <v>0</v>
      </c>
      <c r="S80" s="41">
        <f t="shared" si="7"/>
        <v>2.7899999999999991</v>
      </c>
      <c r="T80" s="41">
        <f t="shared" si="7"/>
        <v>3.8200000000000003</v>
      </c>
      <c r="U80" s="41">
        <f t="shared" si="7"/>
        <v>-7.629999999999999</v>
      </c>
      <c r="V80" s="41">
        <f t="shared" si="7"/>
        <v>2.84</v>
      </c>
      <c r="W80" s="41">
        <f t="shared" si="7"/>
        <v>-8.4700000000000006</v>
      </c>
      <c r="X80" s="41">
        <f t="shared" si="7"/>
        <v>7.4600000000000009</v>
      </c>
      <c r="Y80" s="41">
        <f t="shared" si="7"/>
        <v>9.7100000000000009</v>
      </c>
      <c r="Z80" s="41">
        <f t="shared" si="7"/>
        <v>-2.6300000000000008</v>
      </c>
      <c r="AA80" s="41">
        <f t="shared" si="7"/>
        <v>8.2399999999999984</v>
      </c>
      <c r="AB80" s="42">
        <f t="shared" si="7"/>
        <v>2.2300000000000004</v>
      </c>
    </row>
    <row r="81" spans="2:28" ht="17.25" thickTop="1" thickBot="1" x14ac:dyDescent="0.3">
      <c r="B81" s="43" t="str">
        <f t="shared" si="4"/>
        <v>08.04.2021</v>
      </c>
      <c r="C81" s="51">
        <f t="shared" si="5"/>
        <v>86</v>
      </c>
      <c r="D81" s="52">
        <f t="shared" si="6"/>
        <v>-29.89</v>
      </c>
      <c r="E81" s="57">
        <f t="shared" si="7"/>
        <v>7.75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1.990000000000002</v>
      </c>
      <c r="O81" s="41">
        <f t="shared" si="7"/>
        <v>9.2799999999999976</v>
      </c>
      <c r="P81" s="41">
        <f t="shared" si="7"/>
        <v>4.8000000000000007</v>
      </c>
      <c r="Q81" s="41">
        <f t="shared" si="7"/>
        <v>-2.1999999999999993</v>
      </c>
      <c r="R81" s="41">
        <f t="shared" si="7"/>
        <v>2.4600000000000009</v>
      </c>
      <c r="S81" s="41">
        <f t="shared" si="7"/>
        <v>9</v>
      </c>
      <c r="T81" s="41">
        <f t="shared" si="7"/>
        <v>9.740000000000002</v>
      </c>
      <c r="U81" s="41">
        <f t="shared" si="7"/>
        <v>-8.33</v>
      </c>
      <c r="V81" s="41">
        <f t="shared" si="7"/>
        <v>-9.75</v>
      </c>
      <c r="W81" s="41">
        <f t="shared" si="7"/>
        <v>-9.61</v>
      </c>
      <c r="X81" s="41">
        <f t="shared" si="7"/>
        <v>9.0200000000000031</v>
      </c>
      <c r="Y81" s="41">
        <f t="shared" si="7"/>
        <v>9.82</v>
      </c>
      <c r="Z81" s="41">
        <f t="shared" si="7"/>
        <v>3.34</v>
      </c>
      <c r="AA81" s="41">
        <f t="shared" si="7"/>
        <v>9.11</v>
      </c>
      <c r="AB81" s="42">
        <f t="shared" si="7"/>
        <v>9.6900000000000013</v>
      </c>
    </row>
    <row r="82" spans="2:28" ht="17.25" thickTop="1" thickBot="1" x14ac:dyDescent="0.3">
      <c r="B82" s="43" t="str">
        <f t="shared" si="4"/>
        <v>09.04.2021</v>
      </c>
      <c r="C82" s="51">
        <f t="shared" si="5"/>
        <v>79.959999999999994</v>
      </c>
      <c r="D82" s="52">
        <f t="shared" si="6"/>
        <v>-35.849999999999994</v>
      </c>
      <c r="E82" s="57">
        <f t="shared" si="7"/>
        <v>7.1400000000000006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-7.4700000000000006</v>
      </c>
      <c r="O82" s="41">
        <f t="shared" si="7"/>
        <v>4.2699999999999996</v>
      </c>
      <c r="P82" s="41">
        <f t="shared" si="7"/>
        <v>6.4699999999999989</v>
      </c>
      <c r="Q82" s="41">
        <f t="shared" si="7"/>
        <v>5.8000000000000007</v>
      </c>
      <c r="R82" s="41">
        <f t="shared" si="7"/>
        <v>5.4199999999999982</v>
      </c>
      <c r="S82" s="41">
        <f t="shared" si="7"/>
        <v>7.1400000000000006</v>
      </c>
      <c r="T82" s="41">
        <f t="shared" si="7"/>
        <v>8.5</v>
      </c>
      <c r="U82" s="41">
        <f t="shared" si="7"/>
        <v>-8.6799999999999979</v>
      </c>
      <c r="V82" s="41">
        <f t="shared" si="7"/>
        <v>-9.83</v>
      </c>
      <c r="W82" s="41">
        <f t="shared" si="7"/>
        <v>-9.8699999999999992</v>
      </c>
      <c r="X82" s="41">
        <f t="shared" si="7"/>
        <v>6.23</v>
      </c>
      <c r="Y82" s="41">
        <f t="shared" si="7"/>
        <v>9.5</v>
      </c>
      <c r="Z82" s="41">
        <f t="shared" si="7"/>
        <v>2.5599999999999987</v>
      </c>
      <c r="AA82" s="41">
        <f t="shared" si="7"/>
        <v>7.9799999999999969</v>
      </c>
      <c r="AB82" s="42">
        <f t="shared" si="7"/>
        <v>8.9499999999999993</v>
      </c>
    </row>
    <row r="83" spans="2:28" ht="17.25" thickTop="1" thickBot="1" x14ac:dyDescent="0.3">
      <c r="B83" s="43" t="str">
        <f t="shared" si="4"/>
        <v>10.04.2021</v>
      </c>
      <c r="C83" s="51">
        <f t="shared" si="5"/>
        <v>25.900000000000002</v>
      </c>
      <c r="D83" s="52">
        <f t="shared" si="6"/>
        <v>-85.9</v>
      </c>
      <c r="E83" s="57">
        <f t="shared" si="7"/>
        <v>0.51999999999999957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0</v>
      </c>
      <c r="N83" s="41">
        <f t="shared" si="7"/>
        <v>3.8299999999999983</v>
      </c>
      <c r="O83" s="41">
        <f t="shared" si="7"/>
        <v>-7.3100000000000005</v>
      </c>
      <c r="P83" s="41">
        <f t="shared" si="7"/>
        <v>-9.91</v>
      </c>
      <c r="Q83" s="41">
        <f t="shared" si="7"/>
        <v>-9.7200000000000006</v>
      </c>
      <c r="R83" s="41">
        <f t="shared" si="7"/>
        <v>-6.0000000000002274E-2</v>
      </c>
      <c r="S83" s="41">
        <f t="shared" si="7"/>
        <v>5.57</v>
      </c>
      <c r="T83" s="41">
        <f t="shared" si="7"/>
        <v>-9.1000000000000014</v>
      </c>
      <c r="U83" s="41">
        <f t="shared" si="7"/>
        <v>-9.85</v>
      </c>
      <c r="V83" s="41">
        <f t="shared" si="7"/>
        <v>-9.8699999999999992</v>
      </c>
      <c r="W83" s="41">
        <f t="shared" si="7"/>
        <v>-9.91</v>
      </c>
      <c r="X83" s="41">
        <f t="shared" si="7"/>
        <v>8.2800000000000011</v>
      </c>
      <c r="Y83" s="41">
        <f t="shared" si="7"/>
        <v>-7.0800000000000018</v>
      </c>
      <c r="Z83" s="41">
        <f t="shared" si="7"/>
        <v>-9.7800000000000011</v>
      </c>
      <c r="AA83" s="41">
        <f t="shared" si="7"/>
        <v>7.7000000000000028</v>
      </c>
      <c r="AB83" s="42">
        <f t="shared" si="7"/>
        <v>-3.3099999999999987</v>
      </c>
    </row>
    <row r="84" spans="2:28" ht="17.25" thickTop="1" thickBot="1" x14ac:dyDescent="0.3">
      <c r="B84" s="43" t="str">
        <f t="shared" si="4"/>
        <v>11.04.2021</v>
      </c>
      <c r="C84" s="51">
        <f t="shared" si="5"/>
        <v>86.07</v>
      </c>
      <c r="D84" s="52">
        <f t="shared" si="6"/>
        <v>-37.449999999999996</v>
      </c>
      <c r="E84" s="57">
        <f t="shared" si="7"/>
        <v>-2.6900000000000013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7.0500000000000007</v>
      </c>
      <c r="N84" s="41">
        <f t="shared" si="7"/>
        <v>9.5100000000000016</v>
      </c>
      <c r="O84" s="41">
        <f t="shared" si="7"/>
        <v>9.5599999999999952</v>
      </c>
      <c r="P84" s="41">
        <f t="shared" si="7"/>
        <v>-8.8099999999999987</v>
      </c>
      <c r="Q84" s="41">
        <f t="shared" si="7"/>
        <v>8.36</v>
      </c>
      <c r="R84" s="41">
        <f t="shared" si="7"/>
        <v>9.7100000000000009</v>
      </c>
      <c r="S84" s="41">
        <f t="shared" si="7"/>
        <v>1.8999999999999986</v>
      </c>
      <c r="T84" s="41">
        <f t="shared" si="7"/>
        <v>-9.1900000000000013</v>
      </c>
      <c r="U84" s="41">
        <f t="shared" si="7"/>
        <v>-8.6999999999999993</v>
      </c>
      <c r="V84" s="41">
        <f t="shared" si="7"/>
        <v>-1.639999999999997</v>
      </c>
      <c r="W84" s="41">
        <f t="shared" si="7"/>
        <v>7.759999999999998</v>
      </c>
      <c r="X84" s="41">
        <f t="shared" si="7"/>
        <v>8.0300000000000011</v>
      </c>
      <c r="Y84" s="41">
        <f t="shared" si="7"/>
        <v>9.5799999999999983</v>
      </c>
      <c r="Z84" s="41">
        <f t="shared" si="7"/>
        <v>9.5800000000000018</v>
      </c>
      <c r="AA84" s="41">
        <f t="shared" si="7"/>
        <v>5.0300000000000011</v>
      </c>
      <c r="AB84" s="42">
        <f t="shared" si="7"/>
        <v>-6.42</v>
      </c>
    </row>
    <row r="85" spans="2:28" ht="17.25" thickTop="1" thickBot="1" x14ac:dyDescent="0.3">
      <c r="B85" s="43" t="str">
        <f t="shared" si="4"/>
        <v>12.04.2021</v>
      </c>
      <c r="C85" s="51">
        <f t="shared" si="5"/>
        <v>41.259999999999991</v>
      </c>
      <c r="D85" s="52">
        <f t="shared" si="6"/>
        <v>-53.569999999999993</v>
      </c>
      <c r="E85" s="57">
        <f t="shared" si="7"/>
        <v>-1.9100000000000001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0.21000000000000085</v>
      </c>
      <c r="O85" s="41">
        <f t="shared" si="7"/>
        <v>7.7899999999999991</v>
      </c>
      <c r="P85" s="41">
        <f t="shared" si="7"/>
        <v>8.7500000000000036</v>
      </c>
      <c r="Q85" s="41">
        <f t="shared" si="7"/>
        <v>9.75</v>
      </c>
      <c r="R85" s="41">
        <f t="shared" si="7"/>
        <v>9.75</v>
      </c>
      <c r="S85" s="41">
        <f t="shared" si="7"/>
        <v>-6.5699999999999985</v>
      </c>
      <c r="T85" s="41">
        <f t="shared" ref="T85:AB85" si="8">T15+T50</f>
        <v>-8.93</v>
      </c>
      <c r="U85" s="41">
        <f t="shared" si="8"/>
        <v>-9.68</v>
      </c>
      <c r="V85" s="41">
        <f t="shared" si="8"/>
        <v>-9.86</v>
      </c>
      <c r="W85" s="41">
        <f t="shared" si="8"/>
        <v>-8.98</v>
      </c>
      <c r="X85" s="41">
        <f t="shared" si="8"/>
        <v>-2.9600000000000009</v>
      </c>
      <c r="Y85" s="41">
        <f t="shared" si="8"/>
        <v>2.0500000000000007</v>
      </c>
      <c r="Z85" s="41">
        <f t="shared" si="8"/>
        <v>-4.68</v>
      </c>
      <c r="AA85" s="41">
        <f t="shared" si="8"/>
        <v>2.8200000000000003</v>
      </c>
      <c r="AB85" s="42">
        <f t="shared" si="8"/>
        <v>0.13999999999999702</v>
      </c>
    </row>
    <row r="86" spans="2:28" ht="17.25" thickTop="1" thickBot="1" x14ac:dyDescent="0.3">
      <c r="B86" s="43" t="str">
        <f t="shared" si="4"/>
        <v>13.04.2021</v>
      </c>
      <c r="C86" s="51">
        <f t="shared" si="5"/>
        <v>14.129999999999999</v>
      </c>
      <c r="D86" s="52">
        <f t="shared" si="6"/>
        <v>-38.720000000000006</v>
      </c>
      <c r="E86" s="57">
        <f t="shared" ref="E86:AB96" si="9">E16+E51</f>
        <v>1.870000000000001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-3.7300000000000004</v>
      </c>
      <c r="S86" s="41">
        <f t="shared" si="9"/>
        <v>3.6199999999999974</v>
      </c>
      <c r="T86" s="41">
        <f t="shared" si="9"/>
        <v>2.490000000000002</v>
      </c>
      <c r="U86" s="41">
        <f t="shared" si="9"/>
        <v>-0.9599999999999973</v>
      </c>
      <c r="V86" s="41">
        <f t="shared" si="9"/>
        <v>-6.92</v>
      </c>
      <c r="W86" s="41">
        <f t="shared" si="9"/>
        <v>-4.5000000000000018</v>
      </c>
      <c r="X86" s="41">
        <f t="shared" si="9"/>
        <v>-6.59</v>
      </c>
      <c r="Y86" s="41">
        <f t="shared" si="9"/>
        <v>6.1499999999999986</v>
      </c>
      <c r="Z86" s="41">
        <f t="shared" si="9"/>
        <v>-9.0399999999999991</v>
      </c>
      <c r="AA86" s="41">
        <f t="shared" si="9"/>
        <v>-5.1000000000000014</v>
      </c>
      <c r="AB86" s="42">
        <f t="shared" si="9"/>
        <v>-1.8800000000000008</v>
      </c>
    </row>
    <row r="87" spans="2:28" ht="17.25" thickTop="1" thickBot="1" x14ac:dyDescent="0.3">
      <c r="B87" s="43" t="str">
        <f t="shared" si="4"/>
        <v>14.04.2021</v>
      </c>
      <c r="C87" s="51">
        <f t="shared" si="5"/>
        <v>12.649999999999995</v>
      </c>
      <c r="D87" s="52">
        <f t="shared" si="6"/>
        <v>-20.269999999999996</v>
      </c>
      <c r="E87" s="40">
        <f t="shared" si="9"/>
        <v>0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0</v>
      </c>
      <c r="O87" s="41">
        <f t="shared" si="9"/>
        <v>0</v>
      </c>
      <c r="P87" s="41">
        <f t="shared" si="9"/>
        <v>0</v>
      </c>
      <c r="Q87" s="41">
        <f t="shared" si="9"/>
        <v>0</v>
      </c>
      <c r="R87" s="41">
        <f t="shared" si="9"/>
        <v>0</v>
      </c>
      <c r="S87" s="41">
        <f t="shared" si="9"/>
        <v>1.0399999999999991</v>
      </c>
      <c r="T87" s="41">
        <f t="shared" si="9"/>
        <v>-1.3800000000000008</v>
      </c>
      <c r="U87" s="41">
        <f t="shared" si="9"/>
        <v>-3.6799999999999997</v>
      </c>
      <c r="V87" s="41">
        <f t="shared" si="9"/>
        <v>-0.35999999999999943</v>
      </c>
      <c r="W87" s="41">
        <f t="shared" si="9"/>
        <v>5.34</v>
      </c>
      <c r="X87" s="41">
        <f t="shared" si="9"/>
        <v>-6.5999999999999979</v>
      </c>
      <c r="Y87" s="41">
        <f t="shared" si="9"/>
        <v>1.3099999999999987</v>
      </c>
      <c r="Z87" s="41">
        <f t="shared" si="9"/>
        <v>-3.1800000000000015</v>
      </c>
      <c r="AA87" s="41">
        <f t="shared" si="9"/>
        <v>4.9599999999999973</v>
      </c>
      <c r="AB87" s="42">
        <f t="shared" si="9"/>
        <v>-5.0699999999999985</v>
      </c>
    </row>
    <row r="88" spans="2:28" ht="17.25" thickTop="1" thickBot="1" x14ac:dyDescent="0.3">
      <c r="B88" s="43" t="str">
        <f t="shared" si="4"/>
        <v>15.04.2021</v>
      </c>
      <c r="C88" s="51">
        <f t="shared" si="5"/>
        <v>60.93</v>
      </c>
      <c r="D88" s="52">
        <f t="shared" si="6"/>
        <v>-9.31</v>
      </c>
      <c r="E88" s="57">
        <f t="shared" si="9"/>
        <v>4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0</v>
      </c>
      <c r="O88" s="41">
        <f t="shared" si="9"/>
        <v>0</v>
      </c>
      <c r="P88" s="41">
        <f t="shared" si="9"/>
        <v>-2.4299999999999997</v>
      </c>
      <c r="Q88" s="41">
        <f t="shared" si="9"/>
        <v>2.91</v>
      </c>
      <c r="R88" s="41">
        <f t="shared" si="9"/>
        <v>0.80000000000000071</v>
      </c>
      <c r="S88" s="41">
        <f t="shared" si="9"/>
        <v>-0.60000000000000142</v>
      </c>
      <c r="T88" s="41">
        <f t="shared" si="9"/>
        <v>3.9400000000000013</v>
      </c>
      <c r="U88" s="41">
        <f t="shared" si="9"/>
        <v>7.4200000000000017</v>
      </c>
      <c r="V88" s="41">
        <f t="shared" si="9"/>
        <v>6.8499999999999979</v>
      </c>
      <c r="W88" s="41">
        <f t="shared" si="9"/>
        <v>8.39</v>
      </c>
      <c r="X88" s="41">
        <f t="shared" si="9"/>
        <v>5.18</v>
      </c>
      <c r="Y88" s="41">
        <f t="shared" si="9"/>
        <v>9.9000000000000021</v>
      </c>
      <c r="Z88" s="41">
        <f t="shared" si="9"/>
        <v>-6.2799999999999994</v>
      </c>
      <c r="AA88" s="41">
        <f t="shared" si="9"/>
        <v>9.4699999999999989</v>
      </c>
      <c r="AB88" s="42">
        <f t="shared" si="9"/>
        <v>2.0700000000000003</v>
      </c>
    </row>
    <row r="89" spans="2:28" ht="17.25" thickTop="1" thickBot="1" x14ac:dyDescent="0.3">
      <c r="B89" s="43" t="str">
        <f t="shared" si="4"/>
        <v>16.04.2021</v>
      </c>
      <c r="C89" s="51">
        <f t="shared" si="5"/>
        <v>55.039999999999992</v>
      </c>
      <c r="D89" s="52">
        <f t="shared" si="6"/>
        <v>-24</v>
      </c>
      <c r="E89" s="57">
        <f t="shared" si="9"/>
        <v>3.6099999999999994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-3.99</v>
      </c>
      <c r="O89" s="41">
        <f t="shared" si="9"/>
        <v>-2.5399999999999991</v>
      </c>
      <c r="P89" s="41">
        <f t="shared" si="9"/>
        <v>5.5300000000000011</v>
      </c>
      <c r="Q89" s="41">
        <f t="shared" si="9"/>
        <v>7.3900000000000006</v>
      </c>
      <c r="R89" s="41">
        <f t="shared" si="9"/>
        <v>-1.8099999999999987</v>
      </c>
      <c r="S89" s="41">
        <f t="shared" si="9"/>
        <v>3.6999999999999993</v>
      </c>
      <c r="T89" s="41">
        <f t="shared" si="9"/>
        <v>7.759999999999998</v>
      </c>
      <c r="U89" s="41">
        <f t="shared" si="9"/>
        <v>-6.99</v>
      </c>
      <c r="V89" s="41">
        <f t="shared" si="9"/>
        <v>9.4199999999999982</v>
      </c>
      <c r="W89" s="41">
        <f t="shared" si="9"/>
        <v>7.0000000000000284E-2</v>
      </c>
      <c r="X89" s="41">
        <f t="shared" si="9"/>
        <v>-6.6399999999999988</v>
      </c>
      <c r="Y89" s="41">
        <f t="shared" si="9"/>
        <v>7.52</v>
      </c>
      <c r="Z89" s="41">
        <f t="shared" si="9"/>
        <v>-2.0300000000000011</v>
      </c>
      <c r="AA89" s="41">
        <f t="shared" si="9"/>
        <v>5.3000000000000007</v>
      </c>
      <c r="AB89" s="42">
        <f t="shared" si="9"/>
        <v>4.7399999999999984</v>
      </c>
    </row>
    <row r="90" spans="2:28" ht="17.25" thickTop="1" thickBot="1" x14ac:dyDescent="0.3">
      <c r="B90" s="43" t="str">
        <f t="shared" si="4"/>
        <v>17.04.2021</v>
      </c>
      <c r="C90" s="51">
        <f t="shared" si="5"/>
        <v>47.400000000000006</v>
      </c>
      <c r="D90" s="52">
        <f t="shared" si="6"/>
        <v>-11.939999999999998</v>
      </c>
      <c r="E90" s="57">
        <f t="shared" si="9"/>
        <v>6.4400000000000013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3.1900000000000013</v>
      </c>
      <c r="O90" s="41">
        <f t="shared" si="9"/>
        <v>3.8500000000000014</v>
      </c>
      <c r="P90" s="41">
        <f t="shared" si="9"/>
        <v>3.8500000000000014</v>
      </c>
      <c r="Q90" s="41">
        <f t="shared" si="9"/>
        <v>3.879999999999999</v>
      </c>
      <c r="R90" s="41">
        <f t="shared" si="9"/>
        <v>3.8999999999999986</v>
      </c>
      <c r="S90" s="41">
        <f t="shared" si="9"/>
        <v>3.9699999999999989</v>
      </c>
      <c r="T90" s="41">
        <f t="shared" si="9"/>
        <v>3.9600000000000009</v>
      </c>
      <c r="U90" s="41">
        <f t="shared" si="9"/>
        <v>3.9299999999999997</v>
      </c>
      <c r="V90" s="41">
        <f t="shared" si="9"/>
        <v>-3.4700000000000006</v>
      </c>
      <c r="W90" s="41">
        <f t="shared" si="9"/>
        <v>-1.4499999999999993</v>
      </c>
      <c r="X90" s="41">
        <f t="shared" si="9"/>
        <v>-5.9999999999998721E-2</v>
      </c>
      <c r="Y90" s="41">
        <f t="shared" si="9"/>
        <v>3.0599999999999987</v>
      </c>
      <c r="Z90" s="41">
        <f t="shared" si="9"/>
        <v>-6.9599999999999991</v>
      </c>
      <c r="AA90" s="41">
        <f t="shared" si="9"/>
        <v>6.620000000000001</v>
      </c>
      <c r="AB90" s="42">
        <f t="shared" si="9"/>
        <v>0.75</v>
      </c>
    </row>
    <row r="91" spans="2:28" ht="17.25" thickTop="1" thickBot="1" x14ac:dyDescent="0.3">
      <c r="B91" s="43" t="str">
        <f t="shared" si="4"/>
        <v>18.04.2021</v>
      </c>
      <c r="C91" s="51">
        <f t="shared" si="5"/>
        <v>61.86999999999999</v>
      </c>
      <c r="D91" s="52">
        <f t="shared" si="6"/>
        <v>-21.089999999999996</v>
      </c>
      <c r="E91" s="57">
        <f t="shared" si="9"/>
        <v>6.7799999999999976</v>
      </c>
      <c r="F91" s="41">
        <f t="shared" si="9"/>
        <v>0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0</v>
      </c>
      <c r="N91" s="41">
        <f t="shared" si="9"/>
        <v>-2.83</v>
      </c>
      <c r="O91" s="41">
        <f t="shared" si="9"/>
        <v>7.6999999999999993</v>
      </c>
      <c r="P91" s="41">
        <f t="shared" si="9"/>
        <v>6.1500000000000021</v>
      </c>
      <c r="Q91" s="41">
        <f t="shared" si="9"/>
        <v>3.9000000000000021</v>
      </c>
      <c r="R91" s="41">
        <f t="shared" si="9"/>
        <v>6.9499999999999993</v>
      </c>
      <c r="S91" s="41">
        <f t="shared" si="9"/>
        <v>1.2100000000000009</v>
      </c>
      <c r="T91" s="41">
        <f t="shared" si="9"/>
        <v>-7.9</v>
      </c>
      <c r="U91" s="41">
        <f t="shared" si="9"/>
        <v>-1.629999999999999</v>
      </c>
      <c r="V91" s="41">
        <f t="shared" si="9"/>
        <v>7.57</v>
      </c>
      <c r="W91" s="41">
        <f t="shared" si="9"/>
        <v>4.1199999999999974</v>
      </c>
      <c r="X91" s="41">
        <f t="shared" si="9"/>
        <v>7.4899999999999984</v>
      </c>
      <c r="Y91" s="41">
        <f t="shared" si="9"/>
        <v>7.52</v>
      </c>
      <c r="Z91" s="41">
        <f t="shared" si="9"/>
        <v>2.4800000000000004</v>
      </c>
      <c r="AA91" s="41">
        <f t="shared" si="9"/>
        <v>-4.1500000000000004</v>
      </c>
      <c r="AB91" s="42">
        <f t="shared" si="9"/>
        <v>-4.58</v>
      </c>
    </row>
    <row r="92" spans="2:28" ht="17.25" thickTop="1" thickBot="1" x14ac:dyDescent="0.3">
      <c r="B92" s="43" t="str">
        <f t="shared" si="4"/>
        <v>19.04.2021</v>
      </c>
      <c r="C92" s="51">
        <f t="shared" si="5"/>
        <v>22.72</v>
      </c>
      <c r="D92" s="52">
        <f t="shared" si="6"/>
        <v>-16.07</v>
      </c>
      <c r="E92" s="57">
        <f t="shared" si="9"/>
        <v>0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0</v>
      </c>
      <c r="L92" s="41">
        <f t="shared" si="9"/>
        <v>0</v>
      </c>
      <c r="M92" s="41">
        <f t="shared" si="9"/>
        <v>0</v>
      </c>
      <c r="N92" s="41">
        <f t="shared" si="9"/>
        <v>0</v>
      </c>
      <c r="O92" s="41">
        <f t="shared" si="9"/>
        <v>0</v>
      </c>
      <c r="P92" s="41">
        <f t="shared" si="9"/>
        <v>0</v>
      </c>
      <c r="Q92" s="41">
        <f t="shared" si="9"/>
        <v>0</v>
      </c>
      <c r="R92" s="41">
        <f t="shared" si="9"/>
        <v>0</v>
      </c>
      <c r="S92" s="41">
        <f t="shared" si="9"/>
        <v>6.66</v>
      </c>
      <c r="T92" s="41">
        <f t="shared" si="9"/>
        <v>-9.08</v>
      </c>
      <c r="U92" s="41">
        <f t="shared" si="9"/>
        <v>2.6900000000000013</v>
      </c>
      <c r="V92" s="41">
        <f t="shared" si="9"/>
        <v>-1.58</v>
      </c>
      <c r="W92" s="41">
        <f t="shared" si="9"/>
        <v>3.4499999999999993</v>
      </c>
      <c r="X92" s="41">
        <f t="shared" si="9"/>
        <v>2.4299999999999997</v>
      </c>
      <c r="Y92" s="41">
        <f t="shared" si="9"/>
        <v>0.7099999999999973</v>
      </c>
      <c r="Z92" s="41">
        <f t="shared" si="9"/>
        <v>-5.41</v>
      </c>
      <c r="AA92" s="41">
        <f t="shared" si="9"/>
        <v>6.23</v>
      </c>
      <c r="AB92" s="42">
        <f t="shared" si="9"/>
        <v>0.55000000000000071</v>
      </c>
    </row>
    <row r="93" spans="2:28" ht="17.25" thickTop="1" thickBot="1" x14ac:dyDescent="0.3">
      <c r="B93" s="43" t="str">
        <f t="shared" si="4"/>
        <v>20.04.2021</v>
      </c>
      <c r="C93" s="51">
        <f t="shared" si="5"/>
        <v>41.13</v>
      </c>
      <c r="D93" s="52">
        <f t="shared" si="6"/>
        <v>-1.5</v>
      </c>
      <c r="E93" s="57">
        <f t="shared" si="9"/>
        <v>0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0</v>
      </c>
      <c r="P93" s="41">
        <f t="shared" si="9"/>
        <v>0</v>
      </c>
      <c r="Q93" s="41">
        <f t="shared" si="9"/>
        <v>0</v>
      </c>
      <c r="R93" s="41">
        <f t="shared" si="9"/>
        <v>0</v>
      </c>
      <c r="S93" s="41">
        <f t="shared" si="9"/>
        <v>6.7500000000000036</v>
      </c>
      <c r="T93" s="41">
        <f t="shared" si="9"/>
        <v>5.5500000000000007</v>
      </c>
      <c r="U93" s="41">
        <f t="shared" si="9"/>
        <v>3.9400000000000013</v>
      </c>
      <c r="V93" s="41">
        <f t="shared" si="9"/>
        <v>3.8999999999999986</v>
      </c>
      <c r="W93" s="41">
        <f t="shared" si="9"/>
        <v>-1.5</v>
      </c>
      <c r="X93" s="41">
        <f t="shared" si="9"/>
        <v>7.6700000000000017</v>
      </c>
      <c r="Y93" s="41">
        <f t="shared" si="9"/>
        <v>7.66</v>
      </c>
      <c r="Z93" s="41">
        <f t="shared" si="9"/>
        <v>0.66999999999999815</v>
      </c>
      <c r="AA93" s="41">
        <f t="shared" si="9"/>
        <v>1.8200000000000003</v>
      </c>
      <c r="AB93" s="42">
        <f t="shared" si="9"/>
        <v>3.1700000000000017</v>
      </c>
    </row>
    <row r="94" spans="2:28" ht="17.25" thickTop="1" thickBot="1" x14ac:dyDescent="0.3">
      <c r="B94" s="43" t="str">
        <f t="shared" si="4"/>
        <v>21.04.2021</v>
      </c>
      <c r="C94" s="51">
        <f t="shared" si="5"/>
        <v>30.119999999999997</v>
      </c>
      <c r="D94" s="52">
        <f t="shared" si="6"/>
        <v>-75.45</v>
      </c>
      <c r="E94" s="57">
        <f t="shared" si="9"/>
        <v>0.62999999999999901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-2.8100000000000005</v>
      </c>
      <c r="O94" s="41">
        <f t="shared" si="9"/>
        <v>-3.99</v>
      </c>
      <c r="P94" s="41">
        <f t="shared" si="9"/>
        <v>-10</v>
      </c>
      <c r="Q94" s="41">
        <f t="shared" si="9"/>
        <v>-8.82</v>
      </c>
      <c r="R94" s="41">
        <f t="shared" si="9"/>
        <v>-8.8800000000000008</v>
      </c>
      <c r="S94" s="41">
        <f t="shared" si="9"/>
        <v>7.27</v>
      </c>
      <c r="T94" s="41">
        <f t="shared" si="9"/>
        <v>7.7899999999999991</v>
      </c>
      <c r="U94" s="41">
        <f t="shared" si="9"/>
        <v>-4.6999999999999975</v>
      </c>
      <c r="V94" s="41">
        <f t="shared" si="9"/>
        <v>-8.879999999999999</v>
      </c>
      <c r="W94" s="41">
        <f t="shared" si="9"/>
        <v>-9.0399999999999991</v>
      </c>
      <c r="X94" s="41">
        <f t="shared" si="9"/>
        <v>-8.9700000000000006</v>
      </c>
      <c r="Y94" s="41">
        <f t="shared" si="9"/>
        <v>8.4600000000000009</v>
      </c>
      <c r="Z94" s="41">
        <f t="shared" si="9"/>
        <v>-3.2300000000000004</v>
      </c>
      <c r="AA94" s="41">
        <f t="shared" si="9"/>
        <v>-6.1300000000000008</v>
      </c>
      <c r="AB94" s="42">
        <f t="shared" si="9"/>
        <v>5.9699999999999989</v>
      </c>
    </row>
    <row r="95" spans="2:28" ht="17.25" thickTop="1" thickBot="1" x14ac:dyDescent="0.3">
      <c r="B95" s="43" t="str">
        <f t="shared" si="4"/>
        <v>22.04.2021</v>
      </c>
      <c r="C95" s="51">
        <f t="shared" si="5"/>
        <v>98.399999999999991</v>
      </c>
      <c r="D95" s="52">
        <f t="shared" si="6"/>
        <v>-49.349999999999994</v>
      </c>
      <c r="E95" s="57">
        <f t="shared" si="9"/>
        <v>-6.2399999999999984</v>
      </c>
      <c r="F95" s="41">
        <f t="shared" si="9"/>
        <v>5.9899999999999984</v>
      </c>
      <c r="G95" s="41">
        <f t="shared" si="9"/>
        <v>-2.3899999999999988</v>
      </c>
      <c r="H95" s="41">
        <f t="shared" si="9"/>
        <v>-6.9700000000000006</v>
      </c>
      <c r="I95" s="41">
        <f t="shared" si="9"/>
        <v>-0.62000000000000099</v>
      </c>
      <c r="J95" s="41">
        <f t="shared" si="9"/>
        <v>-3.4899999999999984</v>
      </c>
      <c r="K95" s="41">
        <f t="shared" si="9"/>
        <v>-8.4599999999999991</v>
      </c>
      <c r="L95" s="41">
        <f t="shared" si="9"/>
        <v>-0.21000000000000085</v>
      </c>
      <c r="M95" s="41">
        <f t="shared" si="9"/>
        <v>-8.91</v>
      </c>
      <c r="N95" s="41">
        <f t="shared" si="9"/>
        <v>4.4699999999999989</v>
      </c>
      <c r="O95" s="41">
        <f t="shared" si="9"/>
        <v>8.0500000000000007</v>
      </c>
      <c r="P95" s="41">
        <f t="shared" si="9"/>
        <v>9.41</v>
      </c>
      <c r="Q95" s="41">
        <f t="shared" si="9"/>
        <v>-6.9</v>
      </c>
      <c r="R95" s="41">
        <f t="shared" si="9"/>
        <v>8.3000000000000007</v>
      </c>
      <c r="S95" s="41">
        <f t="shared" si="9"/>
        <v>9.5399999999999991</v>
      </c>
      <c r="T95" s="41">
        <f t="shared" si="9"/>
        <v>8.4000000000000021</v>
      </c>
      <c r="U95" s="41">
        <f t="shared" si="9"/>
        <v>9.3699999999999974</v>
      </c>
      <c r="V95" s="41">
        <f t="shared" si="9"/>
        <v>9.4799999999999969</v>
      </c>
      <c r="W95" s="41">
        <f t="shared" si="9"/>
        <v>9.4699999999999989</v>
      </c>
      <c r="X95" s="41">
        <f t="shared" si="9"/>
        <v>9.4699999999999989</v>
      </c>
      <c r="Y95" s="41">
        <f t="shared" si="9"/>
        <v>6.4499999999999993</v>
      </c>
      <c r="Z95" s="41">
        <f t="shared" si="9"/>
        <v>-0.58000000000000185</v>
      </c>
      <c r="AA95" s="41">
        <f t="shared" si="9"/>
        <v>-1.3099999999999987</v>
      </c>
      <c r="AB95" s="42">
        <f t="shared" si="9"/>
        <v>-3.2699999999999978</v>
      </c>
    </row>
    <row r="96" spans="2:28" ht="17.25" thickTop="1" thickBot="1" x14ac:dyDescent="0.3">
      <c r="B96" s="43" t="str">
        <f t="shared" si="4"/>
        <v>23.04.2021</v>
      </c>
      <c r="C96" s="51">
        <f t="shared" si="5"/>
        <v>45.879999999999995</v>
      </c>
      <c r="D96" s="52">
        <f t="shared" si="6"/>
        <v>-37.200000000000003</v>
      </c>
      <c r="E96" s="57">
        <f t="shared" si="9"/>
        <v>-6.99</v>
      </c>
      <c r="F96" s="41">
        <f t="shared" si="9"/>
        <v>-4.2699999999999996</v>
      </c>
      <c r="G96" s="41">
        <f t="shared" si="9"/>
        <v>-5.41</v>
      </c>
      <c r="H96" s="41">
        <f t="shared" si="9"/>
        <v>-4.7200000000000006</v>
      </c>
      <c r="I96" s="41">
        <f t="shared" si="9"/>
        <v>3.8200000000000003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0</v>
      </c>
      <c r="N96" s="41">
        <f t="shared" si="9"/>
        <v>0</v>
      </c>
      <c r="O96" s="41">
        <f t="shared" si="9"/>
        <v>-4</v>
      </c>
      <c r="P96" s="41">
        <f t="shared" si="9"/>
        <v>0.48000000000000043</v>
      </c>
      <c r="Q96" s="41">
        <f t="shared" si="9"/>
        <v>3.9299999999999997</v>
      </c>
      <c r="R96" s="41">
        <f t="shared" si="9"/>
        <v>7.9999999999998295E-2</v>
      </c>
      <c r="S96" s="41">
        <f t="shared" si="9"/>
        <v>4.8499999999999979</v>
      </c>
      <c r="T96" s="41">
        <f t="shared" ref="T96:AB96" si="10">T26+T61</f>
        <v>-4.4600000000000026</v>
      </c>
      <c r="U96" s="41">
        <f t="shared" si="10"/>
        <v>-7.0299999999999994</v>
      </c>
      <c r="V96" s="41">
        <f t="shared" si="10"/>
        <v>6.1099999999999994</v>
      </c>
      <c r="W96" s="41">
        <f t="shared" si="10"/>
        <v>4.68</v>
      </c>
      <c r="X96" s="41">
        <f t="shared" si="10"/>
        <v>9.4600000000000009</v>
      </c>
      <c r="Y96" s="41">
        <f t="shared" si="10"/>
        <v>7.84</v>
      </c>
      <c r="Z96" s="41">
        <f t="shared" si="10"/>
        <v>-0.32000000000000028</v>
      </c>
      <c r="AA96" s="41">
        <f t="shared" si="10"/>
        <v>3.0399999999999991</v>
      </c>
      <c r="AB96" s="42">
        <f t="shared" si="10"/>
        <v>1.5899999999999999</v>
      </c>
    </row>
    <row r="97" spans="2:28" ht="17.25" thickTop="1" thickBot="1" x14ac:dyDescent="0.3">
      <c r="B97" s="43" t="str">
        <f t="shared" si="4"/>
        <v>24.04.2021</v>
      </c>
      <c r="C97" s="51">
        <f t="shared" si="5"/>
        <v>57.080000000000013</v>
      </c>
      <c r="D97" s="52">
        <f t="shared" si="6"/>
        <v>-56.300000000000004</v>
      </c>
      <c r="E97" s="57">
        <f t="shared" ref="E97:AB104" si="11">E27+E62</f>
        <v>1.3000000000000007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0</v>
      </c>
      <c r="N97" s="41">
        <f t="shared" si="11"/>
        <v>-4</v>
      </c>
      <c r="O97" s="41">
        <f t="shared" si="11"/>
        <v>-8</v>
      </c>
      <c r="P97" s="41">
        <f t="shared" si="11"/>
        <v>-7.92</v>
      </c>
      <c r="Q97" s="41">
        <f t="shared" si="11"/>
        <v>-7.91</v>
      </c>
      <c r="R97" s="41">
        <f t="shared" si="11"/>
        <v>-5.84</v>
      </c>
      <c r="S97" s="41">
        <f t="shared" si="11"/>
        <v>6.2900000000000027</v>
      </c>
      <c r="T97" s="41">
        <f t="shared" si="11"/>
        <v>-9.32</v>
      </c>
      <c r="U97" s="41">
        <f t="shared" si="11"/>
        <v>9.1000000000000014</v>
      </c>
      <c r="V97" s="41">
        <f t="shared" si="11"/>
        <v>9.629999999999999</v>
      </c>
      <c r="W97" s="41">
        <f t="shared" si="11"/>
        <v>8.2000000000000028</v>
      </c>
      <c r="X97" s="41">
        <f t="shared" si="11"/>
        <v>6.32</v>
      </c>
      <c r="Y97" s="41">
        <f t="shared" si="11"/>
        <v>9.66</v>
      </c>
      <c r="Z97" s="41">
        <f t="shared" si="11"/>
        <v>-9.3899999999999988</v>
      </c>
      <c r="AA97" s="41">
        <f t="shared" si="11"/>
        <v>6.5799999999999983</v>
      </c>
      <c r="AB97" s="42">
        <f t="shared" si="11"/>
        <v>-3.92</v>
      </c>
    </row>
    <row r="98" spans="2:28" ht="17.25" thickTop="1" thickBot="1" x14ac:dyDescent="0.3">
      <c r="B98" s="43" t="str">
        <f t="shared" si="4"/>
        <v>25.04.2021</v>
      </c>
      <c r="C98" s="51">
        <f t="shared" si="5"/>
        <v>5.2100000000000009</v>
      </c>
      <c r="D98" s="52">
        <f t="shared" si="6"/>
        <v>-123.75</v>
      </c>
      <c r="E98" s="57">
        <f t="shared" si="11"/>
        <v>-2.8200000000000003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0</v>
      </c>
      <c r="N98" s="41">
        <f t="shared" si="11"/>
        <v>-4</v>
      </c>
      <c r="O98" s="41">
        <f t="shared" si="11"/>
        <v>-8</v>
      </c>
      <c r="P98" s="41">
        <f t="shared" si="11"/>
        <v>-9.8000000000000007</v>
      </c>
      <c r="Q98" s="41">
        <f t="shared" si="11"/>
        <v>-9.93</v>
      </c>
      <c r="R98" s="41">
        <f t="shared" si="11"/>
        <v>-9.98</v>
      </c>
      <c r="S98" s="41">
        <f t="shared" si="11"/>
        <v>-9.94</v>
      </c>
      <c r="T98" s="41">
        <f t="shared" si="11"/>
        <v>-9.8699999999999992</v>
      </c>
      <c r="U98" s="41">
        <f t="shared" si="11"/>
        <v>-9.8699999999999992</v>
      </c>
      <c r="V98" s="41">
        <f t="shared" si="11"/>
        <v>-9.92</v>
      </c>
      <c r="W98" s="41">
        <f t="shared" si="11"/>
        <v>-9.7700000000000014</v>
      </c>
      <c r="X98" s="41">
        <f t="shared" si="11"/>
        <v>-9.8800000000000008</v>
      </c>
      <c r="Y98" s="41">
        <f t="shared" si="11"/>
        <v>5.2100000000000009</v>
      </c>
      <c r="Z98" s="41">
        <f t="shared" si="11"/>
        <v>-9.4400000000000013</v>
      </c>
      <c r="AA98" s="41">
        <f t="shared" si="11"/>
        <v>-2.25</v>
      </c>
      <c r="AB98" s="42">
        <f t="shared" si="11"/>
        <v>-8.2800000000000011</v>
      </c>
    </row>
    <row r="99" spans="2:28" ht="17.25" thickTop="1" thickBot="1" x14ac:dyDescent="0.3">
      <c r="B99" s="43" t="str">
        <f t="shared" si="4"/>
        <v>26.04.2021</v>
      </c>
      <c r="C99" s="51">
        <f t="shared" si="5"/>
        <v>16.77</v>
      </c>
      <c r="D99" s="52">
        <f t="shared" si="6"/>
        <v>-49.03</v>
      </c>
      <c r="E99" s="57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0</v>
      </c>
      <c r="R99" s="41">
        <f t="shared" si="11"/>
        <v>0</v>
      </c>
      <c r="S99" s="41">
        <f t="shared" si="11"/>
        <v>-9.5</v>
      </c>
      <c r="T99" s="41">
        <f t="shared" si="11"/>
        <v>-9.9500000000000011</v>
      </c>
      <c r="U99" s="41">
        <f t="shared" si="11"/>
        <v>3.8900000000000006</v>
      </c>
      <c r="V99" s="41">
        <f t="shared" si="11"/>
        <v>3.9699999999999989</v>
      </c>
      <c r="W99" s="41">
        <f t="shared" si="11"/>
        <v>-6.5500000000000007</v>
      </c>
      <c r="X99" s="41">
        <f t="shared" si="11"/>
        <v>-9.8000000000000007</v>
      </c>
      <c r="Y99" s="41">
        <f t="shared" si="11"/>
        <v>-4.4000000000000004</v>
      </c>
      <c r="Z99" s="41">
        <f t="shared" si="11"/>
        <v>-8.83</v>
      </c>
      <c r="AA99" s="41">
        <f t="shared" si="11"/>
        <v>5.3300000000000018</v>
      </c>
      <c r="AB99" s="42">
        <f t="shared" si="11"/>
        <v>3.5799999999999983</v>
      </c>
    </row>
    <row r="100" spans="2:28" ht="17.25" thickTop="1" thickBot="1" x14ac:dyDescent="0.3">
      <c r="B100" s="43" t="str">
        <f t="shared" si="4"/>
        <v>27.04.2021</v>
      </c>
      <c r="C100" s="51">
        <f t="shared" si="5"/>
        <v>3</v>
      </c>
      <c r="D100" s="52">
        <f t="shared" si="6"/>
        <v>-58.69</v>
      </c>
      <c r="E100" s="57">
        <f t="shared" si="11"/>
        <v>-2.1400000000000006</v>
      </c>
      <c r="F100" s="41">
        <f t="shared" si="11"/>
        <v>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0</v>
      </c>
      <c r="Q100" s="41">
        <f t="shared" si="11"/>
        <v>0</v>
      </c>
      <c r="R100" s="41">
        <f t="shared" si="11"/>
        <v>-3.7300000000000004</v>
      </c>
      <c r="S100" s="41">
        <f t="shared" si="11"/>
        <v>-2.4199999999999982</v>
      </c>
      <c r="T100" s="41">
        <f t="shared" si="11"/>
        <v>-7.98</v>
      </c>
      <c r="U100" s="41">
        <f t="shared" si="11"/>
        <v>-7.5399999999999991</v>
      </c>
      <c r="V100" s="41">
        <f t="shared" si="11"/>
        <v>-7.8000000000000007</v>
      </c>
      <c r="W100" s="41">
        <f t="shared" si="11"/>
        <v>-9.7399999999999984</v>
      </c>
      <c r="X100" s="41">
        <f t="shared" si="11"/>
        <v>-8.24</v>
      </c>
      <c r="Y100" s="41">
        <f t="shared" si="11"/>
        <v>3</v>
      </c>
      <c r="Z100" s="41">
        <f t="shared" si="11"/>
        <v>-7.6999999999999993</v>
      </c>
      <c r="AA100" s="41">
        <f t="shared" si="11"/>
        <v>-1.3399999999999999</v>
      </c>
      <c r="AB100" s="42">
        <f t="shared" si="11"/>
        <v>-5.9999999999998721E-2</v>
      </c>
    </row>
    <row r="101" spans="2:28" ht="17.25" thickTop="1" thickBot="1" x14ac:dyDescent="0.3">
      <c r="B101" s="43" t="str">
        <f t="shared" si="4"/>
        <v>28.04.2021</v>
      </c>
      <c r="C101" s="51">
        <f t="shared" si="5"/>
        <v>25.320000000000004</v>
      </c>
      <c r="D101" s="52">
        <f t="shared" si="6"/>
        <v>-59.519999999999996</v>
      </c>
      <c r="E101" s="57">
        <f t="shared" si="11"/>
        <v>-2.4000000000000004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0</v>
      </c>
      <c r="Q101" s="41">
        <f t="shared" si="11"/>
        <v>-3.6099999999999994</v>
      </c>
      <c r="R101" s="41">
        <f t="shared" si="11"/>
        <v>-3.9600000000000009</v>
      </c>
      <c r="S101" s="41">
        <f t="shared" si="11"/>
        <v>-7.8599999999999994</v>
      </c>
      <c r="T101" s="41">
        <f t="shared" si="11"/>
        <v>7.5400000000000027</v>
      </c>
      <c r="U101" s="41">
        <f t="shared" si="11"/>
        <v>6.2800000000000011</v>
      </c>
      <c r="V101" s="41">
        <f t="shared" si="11"/>
        <v>-7.1899999999999995</v>
      </c>
      <c r="W101" s="41">
        <f t="shared" si="11"/>
        <v>-9.86</v>
      </c>
      <c r="X101" s="41">
        <f t="shared" si="11"/>
        <v>-9.7800000000000011</v>
      </c>
      <c r="Y101" s="41">
        <f t="shared" si="11"/>
        <v>9.48</v>
      </c>
      <c r="Z101" s="41">
        <f t="shared" si="11"/>
        <v>2.0199999999999996</v>
      </c>
      <c r="AA101" s="41">
        <f t="shared" si="11"/>
        <v>-8.7700000000000014</v>
      </c>
      <c r="AB101" s="42">
        <f t="shared" si="11"/>
        <v>-6.09</v>
      </c>
    </row>
    <row r="102" spans="2:28" ht="17.25" thickTop="1" thickBot="1" x14ac:dyDescent="0.3">
      <c r="B102" s="43" t="str">
        <f>B67</f>
        <v>29.04.2021</v>
      </c>
      <c r="C102" s="51">
        <f t="shared" si="5"/>
        <v>0</v>
      </c>
      <c r="D102" s="52">
        <f t="shared" si="6"/>
        <v>-100.95</v>
      </c>
      <c r="E102" s="57">
        <f t="shared" si="11"/>
        <v>-2.2699999999999996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-4</v>
      </c>
      <c r="R102" s="41">
        <f t="shared" si="11"/>
        <v>-4</v>
      </c>
      <c r="S102" s="41">
        <f t="shared" si="11"/>
        <v>-9.91</v>
      </c>
      <c r="T102" s="41">
        <f t="shared" si="11"/>
        <v>-9.8699999999999992</v>
      </c>
      <c r="U102" s="41">
        <f t="shared" si="11"/>
        <v>-7.8800000000000008</v>
      </c>
      <c r="V102" s="41">
        <f t="shared" si="11"/>
        <v>-7.82</v>
      </c>
      <c r="W102" s="41">
        <f t="shared" si="11"/>
        <v>-9.6599999999999984</v>
      </c>
      <c r="X102" s="41">
        <f t="shared" si="11"/>
        <v>-9.4600000000000009</v>
      </c>
      <c r="Y102" s="41">
        <f t="shared" si="11"/>
        <v>-9.33</v>
      </c>
      <c r="Z102" s="41">
        <f t="shared" si="11"/>
        <v>-9.4699999999999989</v>
      </c>
      <c r="AA102" s="41">
        <f t="shared" si="11"/>
        <v>-9.8699999999999992</v>
      </c>
      <c r="AB102" s="42">
        <f t="shared" si="11"/>
        <v>-7.41</v>
      </c>
    </row>
    <row r="103" spans="2:28" ht="17.25" thickTop="1" thickBot="1" x14ac:dyDescent="0.3">
      <c r="B103" s="43" t="str">
        <f t="shared" si="4"/>
        <v>30.04.2021</v>
      </c>
      <c r="C103" s="51">
        <f t="shared" si="5"/>
        <v>25.570000000000004</v>
      </c>
      <c r="D103" s="52">
        <f t="shared" si="6"/>
        <v>-40.930000000000007</v>
      </c>
      <c r="E103" s="48">
        <f t="shared" si="11"/>
        <v>-0.80999999999999872</v>
      </c>
      <c r="F103" s="45">
        <f t="shared" si="11"/>
        <v>0</v>
      </c>
      <c r="G103" s="45">
        <f t="shared" si="11"/>
        <v>0</v>
      </c>
      <c r="H103" s="45">
        <f t="shared" si="11"/>
        <v>0</v>
      </c>
      <c r="I103" s="45">
        <f t="shared" si="11"/>
        <v>0</v>
      </c>
      <c r="J103" s="45">
        <f t="shared" si="11"/>
        <v>0</v>
      </c>
      <c r="K103" s="45">
        <f t="shared" si="11"/>
        <v>0</v>
      </c>
      <c r="L103" s="45">
        <f t="shared" si="11"/>
        <v>0</v>
      </c>
      <c r="M103" s="45">
        <f t="shared" si="11"/>
        <v>0</v>
      </c>
      <c r="N103" s="45">
        <f t="shared" si="11"/>
        <v>0</v>
      </c>
      <c r="O103" s="45">
        <f t="shared" si="11"/>
        <v>0</v>
      </c>
      <c r="P103" s="45">
        <f t="shared" si="11"/>
        <v>0</v>
      </c>
      <c r="Q103" s="45">
        <f t="shared" si="11"/>
        <v>0</v>
      </c>
      <c r="R103" s="45">
        <f t="shared" si="11"/>
        <v>0</v>
      </c>
      <c r="S103" s="45">
        <f t="shared" si="11"/>
        <v>5.0700000000000038</v>
      </c>
      <c r="T103" s="45">
        <f t="shared" si="11"/>
        <v>-5.73</v>
      </c>
      <c r="U103" s="45">
        <f t="shared" si="11"/>
        <v>3.8500000000000014</v>
      </c>
      <c r="V103" s="45">
        <f t="shared" si="11"/>
        <v>3.8999999999999986</v>
      </c>
      <c r="W103" s="45">
        <f t="shared" si="11"/>
        <v>-7.8100000000000005</v>
      </c>
      <c r="X103" s="45">
        <f t="shared" si="11"/>
        <v>-7.8900000000000006</v>
      </c>
      <c r="Y103" s="45">
        <f t="shared" si="11"/>
        <v>6.3500000000000014</v>
      </c>
      <c r="Z103" s="45">
        <f t="shared" si="11"/>
        <v>6.3999999999999986</v>
      </c>
      <c r="AA103" s="45">
        <f t="shared" si="11"/>
        <v>-9.620000000000001</v>
      </c>
      <c r="AB103" s="46">
        <f t="shared" si="11"/>
        <v>-9.07</v>
      </c>
    </row>
    <row r="104" spans="2:28" ht="16.5" hidden="1" thickTop="1" x14ac:dyDescent="0.25">
      <c r="B104" s="47" t="str">
        <f t="shared" si="4"/>
        <v>31.04.2021</v>
      </c>
      <c r="C104" s="59">
        <f t="shared" si="5"/>
        <v>0</v>
      </c>
      <c r="D104" s="60">
        <f t="shared" si="6"/>
        <v>0</v>
      </c>
      <c r="E104" s="48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21" zoomScale="70" zoomScaleNormal="70" workbookViewId="0">
      <selection activeCell="C39" sqref="C39:D68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3" t="s">
        <v>36</v>
      </c>
      <c r="C2" s="85" t="s">
        <v>37</v>
      </c>
      <c r="D2" s="86"/>
      <c r="E2" s="89" t="s">
        <v>76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thickTop="1" thickBot="1" x14ac:dyDescent="0.3">
      <c r="B3" s="84"/>
      <c r="C3" s="87"/>
      <c r="D3" s="88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01.04.2021</v>
      </c>
      <c r="C4" s="79">
        <f>SUM(E4:AB4)</f>
        <v>63</v>
      </c>
      <c r="D4" s="80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24</v>
      </c>
      <c r="AB4" s="42">
        <v>39</v>
      </c>
    </row>
    <row r="5" spans="2:28" ht="17.25" thickTop="1" thickBot="1" x14ac:dyDescent="0.3">
      <c r="B5" s="43" t="str">
        <f>'Angazirana aFRR energija'!B5</f>
        <v>02.04.2021</v>
      </c>
      <c r="C5" s="79">
        <f>SUM(E5:AB5)</f>
        <v>0</v>
      </c>
      <c r="D5" s="80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03.04.2021</v>
      </c>
      <c r="C6" s="79">
        <f t="shared" ref="C6:C33" si="0">SUM(E6:AB6)</f>
        <v>63</v>
      </c>
      <c r="D6" s="80"/>
      <c r="E6" s="40">
        <v>10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1</v>
      </c>
      <c r="Y6" s="41">
        <v>12</v>
      </c>
      <c r="Z6" s="41">
        <v>20</v>
      </c>
      <c r="AA6" s="41">
        <v>20</v>
      </c>
      <c r="AB6" s="42">
        <v>0</v>
      </c>
    </row>
    <row r="7" spans="2:28" ht="17.25" thickTop="1" thickBot="1" x14ac:dyDescent="0.3">
      <c r="B7" s="43" t="str">
        <f>'Angazirana aFRR energija'!B7</f>
        <v>04.04.2021</v>
      </c>
      <c r="C7" s="79">
        <f t="shared" si="0"/>
        <v>1358</v>
      </c>
      <c r="D7" s="80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26</v>
      </c>
      <c r="O7" s="41">
        <v>53</v>
      </c>
      <c r="P7" s="41">
        <v>108</v>
      </c>
      <c r="Q7" s="41">
        <v>120</v>
      </c>
      <c r="R7" s="41">
        <v>125</v>
      </c>
      <c r="S7" s="41">
        <v>120</v>
      </c>
      <c r="T7" s="41">
        <v>120</v>
      </c>
      <c r="U7" s="41">
        <v>140</v>
      </c>
      <c r="V7" s="41">
        <v>140</v>
      </c>
      <c r="W7" s="41">
        <v>123</v>
      </c>
      <c r="X7" s="41">
        <v>88</v>
      </c>
      <c r="Y7" s="41">
        <v>73</v>
      </c>
      <c r="Z7" s="41">
        <v>40</v>
      </c>
      <c r="AA7" s="41">
        <v>50</v>
      </c>
      <c r="AB7" s="42">
        <v>32</v>
      </c>
    </row>
    <row r="8" spans="2:28" ht="17.25" thickTop="1" thickBot="1" x14ac:dyDescent="0.3">
      <c r="B8" s="43" t="str">
        <f>'Angazirana aFRR energija'!B8</f>
        <v>05.04.2021</v>
      </c>
      <c r="C8" s="79">
        <f t="shared" si="0"/>
        <v>736</v>
      </c>
      <c r="D8" s="80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50</v>
      </c>
      <c r="M8" s="41">
        <v>90</v>
      </c>
      <c r="N8" s="41">
        <v>108</v>
      </c>
      <c r="O8" s="41">
        <v>83</v>
      </c>
      <c r="P8" s="41">
        <v>53</v>
      </c>
      <c r="Q8" s="41">
        <v>40</v>
      </c>
      <c r="R8" s="41">
        <v>40</v>
      </c>
      <c r="S8" s="41">
        <v>20</v>
      </c>
      <c r="T8" s="41">
        <v>20</v>
      </c>
      <c r="U8" s="41">
        <v>0</v>
      </c>
      <c r="V8" s="41">
        <v>0</v>
      </c>
      <c r="W8" s="41">
        <v>0</v>
      </c>
      <c r="X8" s="41">
        <v>5</v>
      </c>
      <c r="Y8" s="41">
        <v>20</v>
      </c>
      <c r="Z8" s="41">
        <v>1</v>
      </c>
      <c r="AA8" s="41">
        <v>97</v>
      </c>
      <c r="AB8" s="42">
        <v>109</v>
      </c>
    </row>
    <row r="9" spans="2:28" ht="17.25" thickTop="1" thickBot="1" x14ac:dyDescent="0.3">
      <c r="B9" s="43" t="str">
        <f>'Angazirana aFRR energija'!B9</f>
        <v>06.04.2021</v>
      </c>
      <c r="C9" s="79">
        <f t="shared" si="0"/>
        <v>84</v>
      </c>
      <c r="D9" s="80"/>
      <c r="E9" s="40">
        <v>20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10</v>
      </c>
      <c r="N9" s="41">
        <v>36</v>
      </c>
      <c r="O9" s="41">
        <v>18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07.04.2021</v>
      </c>
      <c r="C10" s="79">
        <f t="shared" si="0"/>
        <v>1244</v>
      </c>
      <c r="D10" s="80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55</v>
      </c>
      <c r="N10" s="41">
        <v>107</v>
      </c>
      <c r="O10" s="41">
        <v>120</v>
      </c>
      <c r="P10" s="41">
        <v>79</v>
      </c>
      <c r="Q10" s="41">
        <v>70</v>
      </c>
      <c r="R10" s="41">
        <v>70</v>
      </c>
      <c r="S10" s="41">
        <v>111</v>
      </c>
      <c r="T10" s="41">
        <v>140</v>
      </c>
      <c r="U10" s="41">
        <v>77</v>
      </c>
      <c r="V10" s="41">
        <v>28</v>
      </c>
      <c r="W10" s="41">
        <v>85</v>
      </c>
      <c r="X10" s="41">
        <v>50</v>
      </c>
      <c r="Y10" s="41">
        <v>50</v>
      </c>
      <c r="Z10" s="41">
        <v>50</v>
      </c>
      <c r="AA10" s="41">
        <v>67</v>
      </c>
      <c r="AB10" s="42">
        <v>85</v>
      </c>
    </row>
    <row r="11" spans="2:28" ht="17.25" thickTop="1" thickBot="1" x14ac:dyDescent="0.3">
      <c r="B11" s="43" t="str">
        <f>'Angazirana aFRR energija'!B11</f>
        <v>08.04.2021</v>
      </c>
      <c r="C11" s="79">
        <f t="shared" si="0"/>
        <v>1654</v>
      </c>
      <c r="D11" s="80"/>
      <c r="E11" s="40">
        <v>40</v>
      </c>
      <c r="F11" s="41">
        <v>26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37</v>
      </c>
      <c r="M11" s="41">
        <v>110</v>
      </c>
      <c r="N11" s="41">
        <v>76</v>
      </c>
      <c r="O11" s="41">
        <v>70</v>
      </c>
      <c r="P11" s="41">
        <v>100</v>
      </c>
      <c r="Q11" s="41">
        <v>94</v>
      </c>
      <c r="R11" s="41">
        <v>109</v>
      </c>
      <c r="S11" s="41">
        <v>123</v>
      </c>
      <c r="T11" s="41">
        <v>140</v>
      </c>
      <c r="U11" s="41">
        <v>121</v>
      </c>
      <c r="V11" s="41">
        <v>70</v>
      </c>
      <c r="W11" s="41">
        <v>55</v>
      </c>
      <c r="X11" s="41">
        <v>47</v>
      </c>
      <c r="Y11" s="41">
        <v>106</v>
      </c>
      <c r="Z11" s="41">
        <v>110</v>
      </c>
      <c r="AA11" s="41">
        <v>110</v>
      </c>
      <c r="AB11" s="42">
        <v>110</v>
      </c>
    </row>
    <row r="12" spans="2:28" ht="17.25" thickTop="1" thickBot="1" x14ac:dyDescent="0.3">
      <c r="B12" s="43" t="str">
        <f>'Angazirana aFRR energija'!B12</f>
        <v>09.04.2021</v>
      </c>
      <c r="C12" s="79">
        <f t="shared" si="0"/>
        <v>1177</v>
      </c>
      <c r="D12" s="80"/>
      <c r="E12" s="40">
        <v>83</v>
      </c>
      <c r="F12" s="41">
        <v>40</v>
      </c>
      <c r="G12" s="41">
        <v>0</v>
      </c>
      <c r="H12" s="41">
        <v>0</v>
      </c>
      <c r="I12" s="41">
        <v>0</v>
      </c>
      <c r="J12" s="41">
        <v>0</v>
      </c>
      <c r="K12" s="41">
        <v>17</v>
      </c>
      <c r="L12" s="41">
        <v>52</v>
      </c>
      <c r="M12" s="41">
        <v>88</v>
      </c>
      <c r="N12" s="41">
        <v>95</v>
      </c>
      <c r="O12" s="41">
        <v>70</v>
      </c>
      <c r="P12" s="41">
        <v>70</v>
      </c>
      <c r="Q12" s="41">
        <v>70</v>
      </c>
      <c r="R12" s="41">
        <v>69</v>
      </c>
      <c r="S12" s="41">
        <v>40</v>
      </c>
      <c r="T12" s="41">
        <v>40</v>
      </c>
      <c r="U12" s="41">
        <v>14</v>
      </c>
      <c r="V12" s="41">
        <v>0</v>
      </c>
      <c r="W12" s="41">
        <v>0</v>
      </c>
      <c r="X12" s="41">
        <v>14</v>
      </c>
      <c r="Y12" s="41">
        <v>100</v>
      </c>
      <c r="Z12" s="41">
        <v>110</v>
      </c>
      <c r="AA12" s="41">
        <v>103</v>
      </c>
      <c r="AB12" s="42">
        <v>102</v>
      </c>
    </row>
    <row r="13" spans="2:28" ht="16.5" customHeight="1" thickTop="1" thickBot="1" x14ac:dyDescent="0.3">
      <c r="B13" s="43" t="str">
        <f>'Angazirana aFRR energija'!B13</f>
        <v>10.04.2021</v>
      </c>
      <c r="C13" s="79">
        <f t="shared" si="0"/>
        <v>1001</v>
      </c>
      <c r="D13" s="80"/>
      <c r="E13" s="40">
        <v>97</v>
      </c>
      <c r="F13" s="41">
        <v>44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50</v>
      </c>
      <c r="N13" s="41">
        <v>46</v>
      </c>
      <c r="O13" s="41">
        <v>82</v>
      </c>
      <c r="P13" s="41">
        <v>50</v>
      </c>
      <c r="Q13" s="41">
        <v>21</v>
      </c>
      <c r="R13" s="41">
        <v>0</v>
      </c>
      <c r="S13" s="41">
        <v>36</v>
      </c>
      <c r="T13" s="41">
        <v>50</v>
      </c>
      <c r="U13" s="41">
        <v>22</v>
      </c>
      <c r="V13" s="41">
        <v>0</v>
      </c>
      <c r="W13" s="41">
        <v>0</v>
      </c>
      <c r="X13" s="41">
        <v>55</v>
      </c>
      <c r="Y13" s="41">
        <v>130</v>
      </c>
      <c r="Z13" s="41">
        <v>87</v>
      </c>
      <c r="AA13" s="41">
        <v>109</v>
      </c>
      <c r="AB13" s="42">
        <v>122</v>
      </c>
    </row>
    <row r="14" spans="2:28" ht="17.25" thickTop="1" thickBot="1" x14ac:dyDescent="0.3">
      <c r="B14" s="43" t="str">
        <f>'Angazirana aFRR energija'!B14</f>
        <v>11.04.2021</v>
      </c>
      <c r="C14" s="79">
        <f t="shared" si="0"/>
        <v>569</v>
      </c>
      <c r="D14" s="80"/>
      <c r="E14" s="40">
        <v>32</v>
      </c>
      <c r="F14" s="41">
        <v>11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40</v>
      </c>
      <c r="N14" s="41">
        <v>33</v>
      </c>
      <c r="O14" s="41">
        <v>42</v>
      </c>
      <c r="P14" s="41">
        <v>35</v>
      </c>
      <c r="Q14" s="41">
        <v>0</v>
      </c>
      <c r="R14" s="41">
        <v>29</v>
      </c>
      <c r="S14" s="41">
        <v>50</v>
      </c>
      <c r="T14" s="41">
        <v>50</v>
      </c>
      <c r="U14" s="41">
        <v>28</v>
      </c>
      <c r="V14" s="41">
        <v>0</v>
      </c>
      <c r="W14" s="41">
        <v>0</v>
      </c>
      <c r="X14" s="41">
        <v>20</v>
      </c>
      <c r="Y14" s="41">
        <v>40</v>
      </c>
      <c r="Z14" s="41">
        <v>40</v>
      </c>
      <c r="AA14" s="41">
        <v>81</v>
      </c>
      <c r="AB14" s="42">
        <v>38</v>
      </c>
    </row>
    <row r="15" spans="2:28" ht="17.25" thickTop="1" thickBot="1" x14ac:dyDescent="0.3">
      <c r="B15" s="43" t="str">
        <f>'Angazirana aFRR energija'!B15</f>
        <v>12.04.2021</v>
      </c>
      <c r="C15" s="79">
        <f t="shared" si="0"/>
        <v>25</v>
      </c>
      <c r="D15" s="80"/>
      <c r="E15" s="40">
        <v>11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13</v>
      </c>
      <c r="Z15" s="41">
        <v>1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13.04.2021</v>
      </c>
      <c r="C16" s="79">
        <f t="shared" si="0"/>
        <v>0</v>
      </c>
      <c r="D16" s="80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14.04.2021</v>
      </c>
      <c r="C17" s="79">
        <f t="shared" si="0"/>
        <v>261</v>
      </c>
      <c r="D17" s="80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18</v>
      </c>
      <c r="T17" s="41">
        <v>35</v>
      </c>
      <c r="U17" s="41">
        <v>12</v>
      </c>
      <c r="V17" s="41">
        <v>0</v>
      </c>
      <c r="W17" s="41">
        <v>10</v>
      </c>
      <c r="X17" s="41">
        <v>14</v>
      </c>
      <c r="Y17" s="41">
        <v>61</v>
      </c>
      <c r="Z17" s="41">
        <v>31</v>
      </c>
      <c r="AA17" s="41">
        <v>30</v>
      </c>
      <c r="AB17" s="42">
        <v>50</v>
      </c>
    </row>
    <row r="18" spans="2:28" ht="17.25" thickTop="1" thickBot="1" x14ac:dyDescent="0.3">
      <c r="B18" s="43" t="str">
        <f>'Angazirana aFRR energija'!B18</f>
        <v>15.04.2021</v>
      </c>
      <c r="C18" s="79">
        <f t="shared" si="0"/>
        <v>396</v>
      </c>
      <c r="D18" s="80"/>
      <c r="E18" s="40">
        <v>32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62</v>
      </c>
      <c r="O18" s="41">
        <v>48</v>
      </c>
      <c r="P18" s="41">
        <v>30</v>
      </c>
      <c r="Q18" s="41">
        <v>30</v>
      </c>
      <c r="R18" s="41">
        <v>30</v>
      </c>
      <c r="S18" s="41">
        <v>14</v>
      </c>
      <c r="T18" s="41">
        <v>0</v>
      </c>
      <c r="U18" s="41">
        <v>0</v>
      </c>
      <c r="V18" s="41">
        <v>0</v>
      </c>
      <c r="W18" s="41">
        <v>20</v>
      </c>
      <c r="X18" s="41">
        <v>0</v>
      </c>
      <c r="Y18" s="41">
        <v>47</v>
      </c>
      <c r="Z18" s="41">
        <v>51</v>
      </c>
      <c r="AA18" s="41">
        <v>0</v>
      </c>
      <c r="AB18" s="42">
        <v>32</v>
      </c>
    </row>
    <row r="19" spans="2:28" ht="17.25" thickTop="1" thickBot="1" x14ac:dyDescent="0.3">
      <c r="B19" s="43" t="str">
        <f>'Angazirana aFRR energija'!B19</f>
        <v>16.04.2021</v>
      </c>
      <c r="C19" s="79">
        <f t="shared" si="0"/>
        <v>671</v>
      </c>
      <c r="D19" s="80"/>
      <c r="E19" s="40">
        <v>24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11</v>
      </c>
      <c r="R19" s="41">
        <v>30</v>
      </c>
      <c r="S19" s="41">
        <v>14</v>
      </c>
      <c r="T19" s="41">
        <v>40</v>
      </c>
      <c r="U19" s="41">
        <v>66</v>
      </c>
      <c r="V19" s="41">
        <v>35</v>
      </c>
      <c r="W19" s="41">
        <v>80</v>
      </c>
      <c r="X19" s="41">
        <v>80</v>
      </c>
      <c r="Y19" s="41">
        <v>89</v>
      </c>
      <c r="Z19" s="41">
        <v>85</v>
      </c>
      <c r="AA19" s="41">
        <v>50</v>
      </c>
      <c r="AB19" s="42">
        <v>67</v>
      </c>
    </row>
    <row r="20" spans="2:28" ht="17.25" thickTop="1" thickBot="1" x14ac:dyDescent="0.3">
      <c r="B20" s="43" t="str">
        <f>'Angazirana aFRR energija'!B20</f>
        <v>17.04.2021</v>
      </c>
      <c r="C20" s="79">
        <f t="shared" si="0"/>
        <v>1432</v>
      </c>
      <c r="D20" s="80"/>
      <c r="E20" s="40">
        <v>22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16</v>
      </c>
      <c r="O20" s="41">
        <v>46</v>
      </c>
      <c r="P20" s="41">
        <v>80</v>
      </c>
      <c r="Q20" s="41">
        <v>88</v>
      </c>
      <c r="R20" s="41">
        <v>123</v>
      </c>
      <c r="S20" s="41">
        <v>106</v>
      </c>
      <c r="T20" s="41">
        <v>140</v>
      </c>
      <c r="U20" s="41">
        <v>140</v>
      </c>
      <c r="V20" s="41">
        <v>140</v>
      </c>
      <c r="W20" s="41">
        <v>140</v>
      </c>
      <c r="X20" s="41">
        <v>99</v>
      </c>
      <c r="Y20" s="41">
        <v>90</v>
      </c>
      <c r="Z20" s="41">
        <v>64</v>
      </c>
      <c r="AA20" s="41">
        <v>80</v>
      </c>
      <c r="AB20" s="42">
        <v>58</v>
      </c>
    </row>
    <row r="21" spans="2:28" ht="17.25" thickTop="1" thickBot="1" x14ac:dyDescent="0.3">
      <c r="B21" s="43" t="str">
        <f>'Angazirana aFRR energija'!B21</f>
        <v>18.04.2021</v>
      </c>
      <c r="C21" s="79">
        <f t="shared" si="0"/>
        <v>1705</v>
      </c>
      <c r="D21" s="80"/>
      <c r="E21" s="40">
        <v>74</v>
      </c>
      <c r="F21" s="41">
        <v>60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44</v>
      </c>
      <c r="N21" s="41">
        <v>120</v>
      </c>
      <c r="O21" s="41">
        <v>97</v>
      </c>
      <c r="P21" s="41">
        <v>132</v>
      </c>
      <c r="Q21" s="41">
        <v>140</v>
      </c>
      <c r="R21" s="41">
        <v>140</v>
      </c>
      <c r="S21" s="41">
        <v>140</v>
      </c>
      <c r="T21" s="41">
        <v>99</v>
      </c>
      <c r="U21" s="41">
        <v>59</v>
      </c>
      <c r="V21" s="41">
        <v>62</v>
      </c>
      <c r="W21" s="41">
        <v>85</v>
      </c>
      <c r="X21" s="41">
        <v>50</v>
      </c>
      <c r="Y21" s="41">
        <v>119</v>
      </c>
      <c r="Z21" s="41">
        <v>111</v>
      </c>
      <c r="AA21" s="41">
        <v>84</v>
      </c>
      <c r="AB21" s="42">
        <v>89</v>
      </c>
    </row>
    <row r="22" spans="2:28" ht="17.25" thickTop="1" thickBot="1" x14ac:dyDescent="0.3">
      <c r="B22" s="43" t="str">
        <f>'Angazirana aFRR energija'!B22</f>
        <v>19.04.2021</v>
      </c>
      <c r="C22" s="79">
        <f t="shared" si="0"/>
        <v>1269</v>
      </c>
      <c r="D22" s="80"/>
      <c r="E22" s="40">
        <v>60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47</v>
      </c>
      <c r="N22" s="41">
        <v>67</v>
      </c>
      <c r="O22" s="41">
        <v>30</v>
      </c>
      <c r="P22" s="41">
        <v>53</v>
      </c>
      <c r="Q22" s="41">
        <v>80</v>
      </c>
      <c r="R22" s="41">
        <v>80</v>
      </c>
      <c r="S22" s="41">
        <v>112</v>
      </c>
      <c r="T22" s="41">
        <v>129</v>
      </c>
      <c r="U22" s="41">
        <v>120</v>
      </c>
      <c r="V22" s="41">
        <v>93</v>
      </c>
      <c r="W22" s="41">
        <v>80</v>
      </c>
      <c r="X22" s="41">
        <v>74</v>
      </c>
      <c r="Y22" s="41">
        <v>80</v>
      </c>
      <c r="Z22" s="41">
        <v>50</v>
      </c>
      <c r="AA22" s="41">
        <v>44</v>
      </c>
      <c r="AB22" s="42">
        <v>70</v>
      </c>
    </row>
    <row r="23" spans="2:28" ht="17.25" thickTop="1" thickBot="1" x14ac:dyDescent="0.3">
      <c r="B23" s="43" t="str">
        <f>'Angazirana aFRR energija'!B23</f>
        <v>20.04.2021</v>
      </c>
      <c r="C23" s="79">
        <f t="shared" si="0"/>
        <v>562</v>
      </c>
      <c r="D23" s="80"/>
      <c r="E23" s="40">
        <v>48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41</v>
      </c>
      <c r="T23" s="41">
        <v>93</v>
      </c>
      <c r="U23" s="41">
        <v>59</v>
      </c>
      <c r="V23" s="41">
        <v>9</v>
      </c>
      <c r="W23" s="41">
        <v>40</v>
      </c>
      <c r="X23" s="41">
        <v>0</v>
      </c>
      <c r="Y23" s="41">
        <v>59</v>
      </c>
      <c r="Z23" s="41">
        <v>79</v>
      </c>
      <c r="AA23" s="41">
        <v>60</v>
      </c>
      <c r="AB23" s="42">
        <v>74</v>
      </c>
    </row>
    <row r="24" spans="2:28" ht="17.25" thickTop="1" thickBot="1" x14ac:dyDescent="0.3">
      <c r="B24" s="43" t="str">
        <f>'Angazirana aFRR energija'!B24</f>
        <v>21.04.2021</v>
      </c>
      <c r="C24" s="79">
        <f t="shared" si="0"/>
        <v>220</v>
      </c>
      <c r="D24" s="80"/>
      <c r="E24" s="40">
        <v>38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38</v>
      </c>
      <c r="Z24" s="41">
        <v>44</v>
      </c>
      <c r="AA24" s="41">
        <v>40</v>
      </c>
      <c r="AB24" s="42">
        <v>60</v>
      </c>
    </row>
    <row r="25" spans="2:28" ht="17.25" thickTop="1" thickBot="1" x14ac:dyDescent="0.3">
      <c r="B25" s="43" t="str">
        <f>'Angazirana aFRR energija'!B25</f>
        <v>22.04.2021</v>
      </c>
      <c r="C25" s="79">
        <f t="shared" si="0"/>
        <v>614</v>
      </c>
      <c r="D25" s="80"/>
      <c r="E25" s="40">
        <v>9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48</v>
      </c>
      <c r="T25" s="41">
        <v>90</v>
      </c>
      <c r="U25" s="41">
        <v>60</v>
      </c>
      <c r="V25" s="41">
        <v>48</v>
      </c>
      <c r="W25" s="41">
        <v>40</v>
      </c>
      <c r="X25" s="41">
        <v>56</v>
      </c>
      <c r="Y25" s="41">
        <v>70</v>
      </c>
      <c r="Z25" s="41">
        <v>70</v>
      </c>
      <c r="AA25" s="41">
        <v>64</v>
      </c>
      <c r="AB25" s="42">
        <v>59</v>
      </c>
    </row>
    <row r="26" spans="2:28" ht="17.25" thickTop="1" thickBot="1" x14ac:dyDescent="0.3">
      <c r="B26" s="43" t="str">
        <f>'Angazirana aFRR energija'!B26</f>
        <v>23.04.2021</v>
      </c>
      <c r="C26" s="79">
        <f t="shared" si="0"/>
        <v>722</v>
      </c>
      <c r="D26" s="80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23</v>
      </c>
      <c r="M26" s="41">
        <v>63</v>
      </c>
      <c r="N26" s="41">
        <v>100</v>
      </c>
      <c r="O26" s="41">
        <v>77</v>
      </c>
      <c r="P26" s="41">
        <v>40</v>
      </c>
      <c r="Q26" s="41">
        <v>40</v>
      </c>
      <c r="R26" s="41">
        <v>40</v>
      </c>
      <c r="S26" s="41">
        <v>61</v>
      </c>
      <c r="T26" s="41">
        <v>77</v>
      </c>
      <c r="U26" s="41">
        <v>58</v>
      </c>
      <c r="V26" s="41">
        <v>40</v>
      </c>
      <c r="W26" s="41">
        <v>40</v>
      </c>
      <c r="X26" s="41">
        <v>0</v>
      </c>
      <c r="Y26" s="41">
        <v>30</v>
      </c>
      <c r="Z26" s="41">
        <v>0</v>
      </c>
      <c r="AA26" s="41">
        <v>20</v>
      </c>
      <c r="AB26" s="42">
        <v>13</v>
      </c>
    </row>
    <row r="27" spans="2:28" ht="17.25" thickTop="1" thickBot="1" x14ac:dyDescent="0.3">
      <c r="B27" s="43" t="str">
        <f>'Angazirana aFRR energija'!B27</f>
        <v>24.04.2021</v>
      </c>
      <c r="C27" s="79">
        <f t="shared" si="0"/>
        <v>193</v>
      </c>
      <c r="D27" s="80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47</v>
      </c>
      <c r="T27" s="41">
        <v>69</v>
      </c>
      <c r="U27" s="41">
        <v>0</v>
      </c>
      <c r="V27" s="41">
        <v>0</v>
      </c>
      <c r="W27" s="41">
        <v>15</v>
      </c>
      <c r="X27" s="41">
        <v>0</v>
      </c>
      <c r="Y27" s="41">
        <v>27</v>
      </c>
      <c r="Z27" s="41">
        <v>15</v>
      </c>
      <c r="AA27" s="41">
        <v>0</v>
      </c>
      <c r="AB27" s="42">
        <v>20</v>
      </c>
    </row>
    <row r="28" spans="2:28" ht="17.25" thickTop="1" thickBot="1" x14ac:dyDescent="0.3">
      <c r="B28" s="43" t="str">
        <f>'Angazirana aFRR energija'!B28</f>
        <v>25.04.2021</v>
      </c>
      <c r="C28" s="79">
        <f t="shared" si="0"/>
        <v>81</v>
      </c>
      <c r="D28" s="80"/>
      <c r="E28" s="40">
        <v>20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28</v>
      </c>
      <c r="Z28" s="41">
        <v>33</v>
      </c>
      <c r="AA28" s="41">
        <v>0</v>
      </c>
      <c r="AB28" s="42">
        <v>0</v>
      </c>
    </row>
    <row r="29" spans="2:28" ht="17.25" thickTop="1" thickBot="1" x14ac:dyDescent="0.3">
      <c r="B29" s="43" t="str">
        <f>'Angazirana aFRR energija'!B29</f>
        <v>26.04.2021</v>
      </c>
      <c r="C29" s="79">
        <f t="shared" si="0"/>
        <v>0</v>
      </c>
      <c r="D29" s="80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 x14ac:dyDescent="0.3">
      <c r="B30" s="43" t="str">
        <f>'Angazirana aFRR energija'!B30</f>
        <v>27.04.2021</v>
      </c>
      <c r="C30" s="79">
        <f t="shared" si="0"/>
        <v>49</v>
      </c>
      <c r="D30" s="80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32</v>
      </c>
      <c r="Z30" s="41">
        <v>4</v>
      </c>
      <c r="AA30" s="41">
        <v>0</v>
      </c>
      <c r="AB30" s="42">
        <v>13</v>
      </c>
    </row>
    <row r="31" spans="2:28" ht="17.25" thickTop="1" thickBot="1" x14ac:dyDescent="0.3">
      <c r="B31" s="43" t="str">
        <f>'Angazirana aFRR energija'!B31</f>
        <v>28.04.2021</v>
      </c>
      <c r="C31" s="79">
        <f t="shared" si="0"/>
        <v>0</v>
      </c>
      <c r="D31" s="80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29.04.2021</v>
      </c>
      <c r="C32" s="79">
        <f t="shared" si="0"/>
        <v>0</v>
      </c>
      <c r="D32" s="80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30.04.2021</v>
      </c>
      <c r="C33" s="79">
        <f t="shared" si="0"/>
        <v>0</v>
      </c>
      <c r="D33" s="80"/>
      <c r="E33" s="44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6">
        <v>0</v>
      </c>
    </row>
    <row r="34" spans="2:33" ht="16.5" hidden="1" thickTop="1" x14ac:dyDescent="0.25">
      <c r="B34" s="47" t="str">
        <f>'Angazirana aFRR energija'!B34</f>
        <v>31.04.2021</v>
      </c>
      <c r="C34" s="81">
        <f>SUM(E34:AB34)</f>
        <v>0</v>
      </c>
      <c r="D34" s="82"/>
      <c r="E34" s="48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33" ht="15.75" thickTop="1" x14ac:dyDescent="0.25">
      <c r="D35" s="50"/>
    </row>
    <row r="37" spans="2:33" s="61" customFormat="1" ht="25.5" customHeight="1" thickBot="1" x14ac:dyDescent="0.3">
      <c r="B37" s="83" t="s">
        <v>36</v>
      </c>
      <c r="C37" s="85" t="s">
        <v>37</v>
      </c>
      <c r="D37" s="86"/>
      <c r="E37" s="89" t="s">
        <v>77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  <c r="AG37" s="61" t="s">
        <v>35</v>
      </c>
    </row>
    <row r="38" spans="2:33" ht="15.75" customHeight="1" thickTop="1" thickBot="1" x14ac:dyDescent="0.3">
      <c r="B38" s="84"/>
      <c r="C38" s="87"/>
      <c r="D38" s="88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01.04.2021</v>
      </c>
      <c r="C39" s="79">
        <f>SUM(E39:AB39)</f>
        <v>-406</v>
      </c>
      <c r="D39" s="80"/>
      <c r="E39" s="40">
        <v>0</v>
      </c>
      <c r="F39" s="41">
        <v>-10</v>
      </c>
      <c r="G39" s="41">
        <v>-20</v>
      </c>
      <c r="H39" s="41">
        <v>-20</v>
      </c>
      <c r="I39" s="41">
        <v>-20</v>
      </c>
      <c r="J39" s="41">
        <v>-20</v>
      </c>
      <c r="K39" s="41">
        <v>-20</v>
      </c>
      <c r="L39" s="41">
        <v>-20</v>
      </c>
      <c r="M39" s="41">
        <v>-20</v>
      </c>
      <c r="N39" s="41">
        <v>-20</v>
      </c>
      <c r="O39" s="41">
        <v>-20</v>
      </c>
      <c r="P39" s="41">
        <v>-20</v>
      </c>
      <c r="Q39" s="41">
        <v>-20</v>
      </c>
      <c r="R39" s="41">
        <v>-20</v>
      </c>
      <c r="S39" s="41">
        <v>-20</v>
      </c>
      <c r="T39" s="41">
        <v>-20</v>
      </c>
      <c r="U39" s="41">
        <v>-20</v>
      </c>
      <c r="V39" s="41">
        <v>-20</v>
      </c>
      <c r="W39" s="41">
        <v>-20</v>
      </c>
      <c r="X39" s="41">
        <v>-50</v>
      </c>
      <c r="Y39" s="41">
        <v>-6</v>
      </c>
      <c r="Z39" s="41">
        <v>0</v>
      </c>
      <c r="AA39" s="41">
        <v>0</v>
      </c>
      <c r="AB39" s="42">
        <v>0</v>
      </c>
    </row>
    <row r="40" spans="2:33" ht="17.25" thickTop="1" thickBot="1" x14ac:dyDescent="0.3">
      <c r="B40" s="43" t="str">
        <f t="shared" ref="B40:B69" si="1">B5</f>
        <v>02.04.2021</v>
      </c>
      <c r="C40" s="79">
        <f t="shared" ref="C40:C68" si="2">SUM(E40:AB40)</f>
        <v>-545</v>
      </c>
      <c r="D40" s="80"/>
      <c r="E40" s="40">
        <v>0</v>
      </c>
      <c r="F40" s="41">
        <v>-6</v>
      </c>
      <c r="G40" s="41">
        <v>-20</v>
      </c>
      <c r="H40" s="41">
        <v>-20</v>
      </c>
      <c r="I40" s="41">
        <v>-20</v>
      </c>
      <c r="J40" s="41">
        <v>-20</v>
      </c>
      <c r="K40" s="41">
        <v>-20</v>
      </c>
      <c r="L40" s="41">
        <v>-20</v>
      </c>
      <c r="M40" s="41">
        <v>-20</v>
      </c>
      <c r="N40" s="41">
        <v>-20</v>
      </c>
      <c r="O40" s="41">
        <v>0</v>
      </c>
      <c r="P40" s="41">
        <v>0</v>
      </c>
      <c r="Q40" s="41">
        <v>0</v>
      </c>
      <c r="R40" s="41">
        <v>-7</v>
      </c>
      <c r="S40" s="41">
        <v>-30</v>
      </c>
      <c r="T40" s="41">
        <v>-30</v>
      </c>
      <c r="U40" s="41">
        <v>-24</v>
      </c>
      <c r="V40" s="41">
        <v>-50</v>
      </c>
      <c r="W40" s="41">
        <v>-50</v>
      </c>
      <c r="X40" s="41">
        <v>-50</v>
      </c>
      <c r="Y40" s="41">
        <v>-50</v>
      </c>
      <c r="Z40" s="41">
        <v>-50</v>
      </c>
      <c r="AA40" s="41">
        <v>-18</v>
      </c>
      <c r="AB40" s="42">
        <v>-20</v>
      </c>
    </row>
    <row r="41" spans="2:33" ht="17.25" thickTop="1" thickBot="1" x14ac:dyDescent="0.3">
      <c r="B41" s="43" t="str">
        <f t="shared" si="1"/>
        <v>03.04.2021</v>
      </c>
      <c r="C41" s="79">
        <f t="shared" si="2"/>
        <v>-333</v>
      </c>
      <c r="D41" s="80"/>
      <c r="E41" s="40">
        <v>-13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-15</v>
      </c>
      <c r="O41" s="41">
        <v>-30</v>
      </c>
      <c r="P41" s="41">
        <v>-34</v>
      </c>
      <c r="Q41" s="41">
        <v>-35</v>
      </c>
      <c r="R41" s="41">
        <v>-40</v>
      </c>
      <c r="S41" s="41">
        <v>-39</v>
      </c>
      <c r="T41" s="41">
        <v>-26</v>
      </c>
      <c r="U41" s="41">
        <v>-20</v>
      </c>
      <c r="V41" s="41">
        <v>-34</v>
      </c>
      <c r="W41" s="41">
        <v>-20</v>
      </c>
      <c r="X41" s="41">
        <v>-10</v>
      </c>
      <c r="Y41" s="41">
        <v>0</v>
      </c>
      <c r="Z41" s="41">
        <v>0</v>
      </c>
      <c r="AA41" s="41">
        <v>0</v>
      </c>
      <c r="AB41" s="42">
        <v>-17</v>
      </c>
    </row>
    <row r="42" spans="2:33" ht="17.25" thickTop="1" thickBot="1" x14ac:dyDescent="0.3">
      <c r="B42" s="43" t="str">
        <f t="shared" si="1"/>
        <v>04.04.2021</v>
      </c>
      <c r="C42" s="79">
        <f t="shared" si="2"/>
        <v>-52</v>
      </c>
      <c r="D42" s="80"/>
      <c r="E42" s="40">
        <v>-26</v>
      </c>
      <c r="F42" s="41">
        <v>-10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-16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33" ht="17.25" thickTop="1" thickBot="1" x14ac:dyDescent="0.3">
      <c r="B43" s="43" t="str">
        <f t="shared" si="1"/>
        <v>05.04.2021</v>
      </c>
      <c r="C43" s="79">
        <f t="shared" si="2"/>
        <v>-123</v>
      </c>
      <c r="D43" s="80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-14</v>
      </c>
      <c r="V43" s="41">
        <v>-37</v>
      </c>
      <c r="W43" s="41">
        <v>-50</v>
      </c>
      <c r="X43" s="41">
        <v>-22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06.04.2021</v>
      </c>
      <c r="C44" s="79">
        <f t="shared" si="2"/>
        <v>-303</v>
      </c>
      <c r="D44" s="80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-15</v>
      </c>
      <c r="Q44" s="41">
        <v>-21</v>
      </c>
      <c r="R44" s="41">
        <v>-34</v>
      </c>
      <c r="S44" s="41">
        <v>-50</v>
      </c>
      <c r="T44" s="41">
        <v>-23</v>
      </c>
      <c r="U44" s="41">
        <v>-21</v>
      </c>
      <c r="V44" s="41">
        <v>-37</v>
      </c>
      <c r="W44" s="41">
        <v>-50</v>
      </c>
      <c r="X44" s="41">
        <v>-43</v>
      </c>
      <c r="Y44" s="41">
        <v>0</v>
      </c>
      <c r="Z44" s="41">
        <v>0</v>
      </c>
      <c r="AA44" s="41">
        <v>0</v>
      </c>
      <c r="AB44" s="42">
        <v>-9</v>
      </c>
    </row>
    <row r="45" spans="2:33" ht="16.5" customHeight="1" thickTop="1" thickBot="1" x14ac:dyDescent="0.3">
      <c r="B45" s="43" t="str">
        <f t="shared" si="1"/>
        <v>07.04.2021</v>
      </c>
      <c r="C45" s="79">
        <f t="shared" si="2"/>
        <v>0</v>
      </c>
      <c r="D45" s="80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08.04.2021</v>
      </c>
      <c r="C46" s="79">
        <f t="shared" si="2"/>
        <v>0</v>
      </c>
      <c r="D46" s="80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09.04.2021</v>
      </c>
      <c r="C47" s="79">
        <f t="shared" si="2"/>
        <v>0</v>
      </c>
      <c r="D47" s="80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10.04.2021</v>
      </c>
      <c r="C48" s="79">
        <f t="shared" si="2"/>
        <v>-75</v>
      </c>
      <c r="D48" s="80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-8</v>
      </c>
      <c r="V48" s="41">
        <v>-12</v>
      </c>
      <c r="W48" s="41">
        <v>-40</v>
      </c>
      <c r="X48" s="41">
        <v>-15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11.04.2021</v>
      </c>
      <c r="C49" s="79">
        <f t="shared" si="2"/>
        <v>-16</v>
      </c>
      <c r="D49" s="80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-16</v>
      </c>
    </row>
    <row r="50" spans="2:28" ht="17.25" thickTop="1" thickBot="1" x14ac:dyDescent="0.3">
      <c r="B50" s="43" t="str">
        <f t="shared" si="1"/>
        <v>12.04.2021</v>
      </c>
      <c r="C50" s="79">
        <f t="shared" si="2"/>
        <v>-74</v>
      </c>
      <c r="D50" s="80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-26</v>
      </c>
      <c r="U50" s="41">
        <v>0</v>
      </c>
      <c r="V50" s="41">
        <v>0</v>
      </c>
      <c r="W50" s="41">
        <v>0</v>
      </c>
      <c r="X50" s="41">
        <v>-38</v>
      </c>
      <c r="Y50" s="41">
        <v>0</v>
      </c>
      <c r="Z50" s="41">
        <v>0</v>
      </c>
      <c r="AA50" s="41">
        <v>0</v>
      </c>
      <c r="AB50" s="42">
        <v>-10</v>
      </c>
    </row>
    <row r="51" spans="2:28" ht="17.25" thickTop="1" thickBot="1" x14ac:dyDescent="0.3">
      <c r="B51" s="43" t="str">
        <f t="shared" si="1"/>
        <v>13.04.2021</v>
      </c>
      <c r="C51" s="79">
        <f t="shared" si="2"/>
        <v>-139</v>
      </c>
      <c r="D51" s="80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-13</v>
      </c>
      <c r="P51" s="41">
        <v>-25</v>
      </c>
      <c r="Q51" s="41">
        <v>-25</v>
      </c>
      <c r="R51" s="41">
        <v>-25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-13</v>
      </c>
      <c r="Y51" s="41">
        <v>-9</v>
      </c>
      <c r="Z51" s="41">
        <v>-15</v>
      </c>
      <c r="AA51" s="41">
        <v>0</v>
      </c>
      <c r="AB51" s="42">
        <v>-14</v>
      </c>
    </row>
    <row r="52" spans="2:28" ht="17.25" thickTop="1" thickBot="1" x14ac:dyDescent="0.3">
      <c r="B52" s="43" t="str">
        <f t="shared" si="1"/>
        <v>14.04.2021</v>
      </c>
      <c r="C52" s="79">
        <f t="shared" si="2"/>
        <v>-46</v>
      </c>
      <c r="D52" s="80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-7</v>
      </c>
      <c r="O52" s="41">
        <v>-20</v>
      </c>
      <c r="P52" s="41">
        <v>-11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-8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">
      <c r="B53" s="43" t="str">
        <f t="shared" si="1"/>
        <v>15.04.2021</v>
      </c>
      <c r="C53" s="79">
        <f t="shared" si="2"/>
        <v>0</v>
      </c>
      <c r="D53" s="80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16.04.2021</v>
      </c>
      <c r="C54" s="79">
        <f t="shared" si="2"/>
        <v>-25</v>
      </c>
      <c r="D54" s="80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-13</v>
      </c>
      <c r="O54" s="41">
        <v>-12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17.04.2021</v>
      </c>
      <c r="C55" s="79">
        <f t="shared" si="2"/>
        <v>0</v>
      </c>
      <c r="D55" s="80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18.04.2021</v>
      </c>
      <c r="C56" s="79">
        <f t="shared" si="2"/>
        <v>0</v>
      </c>
      <c r="D56" s="80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19.04.2021</v>
      </c>
      <c r="C57" s="79">
        <f t="shared" si="2"/>
        <v>0</v>
      </c>
      <c r="D57" s="80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20.04.2021</v>
      </c>
      <c r="C58" s="79">
        <f t="shared" si="2"/>
        <v>0</v>
      </c>
      <c r="D58" s="80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21.04.2021</v>
      </c>
      <c r="C59" s="79">
        <f t="shared" si="2"/>
        <v>-157</v>
      </c>
      <c r="D59" s="80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-6</v>
      </c>
      <c r="R59" s="41">
        <v>-16</v>
      </c>
      <c r="S59" s="41">
        <v>-32</v>
      </c>
      <c r="T59" s="41">
        <v>-30</v>
      </c>
      <c r="U59" s="41">
        <v>-17</v>
      </c>
      <c r="V59" s="41">
        <v>-20</v>
      </c>
      <c r="W59" s="41">
        <v>-20</v>
      </c>
      <c r="X59" s="41">
        <v>-9</v>
      </c>
      <c r="Y59" s="41">
        <v>-7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22.04.2021</v>
      </c>
      <c r="C60" s="79">
        <f t="shared" si="2"/>
        <v>-158</v>
      </c>
      <c r="D60" s="80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-17</v>
      </c>
      <c r="L60" s="41">
        <v>-12</v>
      </c>
      <c r="M60" s="41">
        <v>0</v>
      </c>
      <c r="N60" s="41">
        <v>-25</v>
      </c>
      <c r="O60" s="41">
        <v>-26</v>
      </c>
      <c r="P60" s="41">
        <v>-25</v>
      </c>
      <c r="Q60" s="41">
        <v>-25</v>
      </c>
      <c r="R60" s="41">
        <v>-28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23.04.2021</v>
      </c>
      <c r="C61" s="79">
        <f t="shared" si="2"/>
        <v>0</v>
      </c>
      <c r="D61" s="80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24.04.2021</v>
      </c>
      <c r="C62" s="79">
        <f t="shared" si="2"/>
        <v>0</v>
      </c>
      <c r="D62" s="80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25.04.2021</v>
      </c>
      <c r="C63" s="79">
        <f t="shared" si="2"/>
        <v>-322</v>
      </c>
      <c r="D63" s="80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-12</v>
      </c>
      <c r="P63" s="41">
        <v>-10</v>
      </c>
      <c r="Q63" s="41">
        <v>-12</v>
      </c>
      <c r="R63" s="41">
        <v>-23</v>
      </c>
      <c r="S63" s="41">
        <v>-50</v>
      </c>
      <c r="T63" s="41">
        <v>-43</v>
      </c>
      <c r="U63" s="41">
        <v>-42</v>
      </c>
      <c r="V63" s="41">
        <v>-41</v>
      </c>
      <c r="W63" s="41">
        <v>-50</v>
      </c>
      <c r="X63" s="41">
        <v>-35</v>
      </c>
      <c r="Y63" s="41">
        <v>0</v>
      </c>
      <c r="Z63" s="41">
        <v>0</v>
      </c>
      <c r="AA63" s="41">
        <v>0</v>
      </c>
      <c r="AB63" s="42">
        <v>-4</v>
      </c>
    </row>
    <row r="64" spans="2:28" ht="17.25" thickTop="1" thickBot="1" x14ac:dyDescent="0.3">
      <c r="B64" s="43" t="str">
        <f t="shared" si="1"/>
        <v>26.04.2021</v>
      </c>
      <c r="C64" s="79">
        <f t="shared" si="2"/>
        <v>-259</v>
      </c>
      <c r="D64" s="80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-4</v>
      </c>
      <c r="P64" s="41">
        <v>-11</v>
      </c>
      <c r="Q64" s="41">
        <v>-12</v>
      </c>
      <c r="R64" s="41">
        <v>-14</v>
      </c>
      <c r="S64" s="41">
        <v>-9</v>
      </c>
      <c r="T64" s="41">
        <v>-12</v>
      </c>
      <c r="U64" s="41">
        <v>-12</v>
      </c>
      <c r="V64" s="41">
        <v>-11</v>
      </c>
      <c r="W64" s="41">
        <v>-6</v>
      </c>
      <c r="X64" s="41">
        <v>-13</v>
      </c>
      <c r="Y64" s="41">
        <v>-31</v>
      </c>
      <c r="Z64" s="41">
        <v>-24</v>
      </c>
      <c r="AA64" s="41">
        <v>-50</v>
      </c>
      <c r="AB64" s="42">
        <v>-50</v>
      </c>
    </row>
    <row r="65" spans="2:28" ht="17.25" thickTop="1" thickBot="1" x14ac:dyDescent="0.3">
      <c r="B65" s="43" t="str">
        <f t="shared" si="1"/>
        <v>27.04.2021</v>
      </c>
      <c r="C65" s="79">
        <f t="shared" si="2"/>
        <v>-66</v>
      </c>
      <c r="D65" s="80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-3</v>
      </c>
      <c r="Q65" s="41">
        <v>-5</v>
      </c>
      <c r="R65" s="41">
        <v>0</v>
      </c>
      <c r="S65" s="41">
        <v>-18</v>
      </c>
      <c r="T65" s="41">
        <v>-15</v>
      </c>
      <c r="U65" s="41">
        <v>0</v>
      </c>
      <c r="V65" s="41">
        <v>0</v>
      </c>
      <c r="W65" s="41">
        <v>0</v>
      </c>
      <c r="X65" s="41">
        <v>-25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28.04.2021</v>
      </c>
      <c r="C66" s="79">
        <f t="shared" si="2"/>
        <v>-192</v>
      </c>
      <c r="D66" s="80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-45</v>
      </c>
      <c r="T66" s="41">
        <v>-42</v>
      </c>
      <c r="U66" s="41">
        <v>0</v>
      </c>
      <c r="V66" s="41">
        <v>0</v>
      </c>
      <c r="W66" s="41">
        <v>0</v>
      </c>
      <c r="X66" s="41">
        <v>-32</v>
      </c>
      <c r="Y66" s="41">
        <v>-40</v>
      </c>
      <c r="Z66" s="41">
        <v>-12</v>
      </c>
      <c r="AA66" s="41">
        <v>0</v>
      </c>
      <c r="AB66" s="42">
        <v>-21</v>
      </c>
    </row>
    <row r="67" spans="2:28" ht="17.25" thickTop="1" thickBot="1" x14ac:dyDescent="0.3">
      <c r="B67" s="43" t="str">
        <f t="shared" si="1"/>
        <v>29.04.2021</v>
      </c>
      <c r="C67" s="79">
        <f t="shared" si="2"/>
        <v>-238</v>
      </c>
      <c r="D67" s="80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-20</v>
      </c>
      <c r="T67" s="41">
        <v>-20</v>
      </c>
      <c r="U67" s="41">
        <v>0</v>
      </c>
      <c r="V67" s="41">
        <v>0</v>
      </c>
      <c r="W67" s="41">
        <v>0</v>
      </c>
      <c r="X67" s="41">
        <v>-27</v>
      </c>
      <c r="Y67" s="41">
        <v>-39</v>
      </c>
      <c r="Z67" s="41">
        <v>-32</v>
      </c>
      <c r="AA67" s="41">
        <v>-50</v>
      </c>
      <c r="AB67" s="42">
        <v>-50</v>
      </c>
    </row>
    <row r="68" spans="2:28" ht="17.25" thickTop="1" thickBot="1" x14ac:dyDescent="0.3">
      <c r="B68" s="43" t="str">
        <f t="shared" si="1"/>
        <v>30.04.2021</v>
      </c>
      <c r="C68" s="79">
        <f t="shared" si="2"/>
        <v>-122</v>
      </c>
      <c r="D68" s="80"/>
      <c r="E68" s="44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-22</v>
      </c>
      <c r="Y68" s="45">
        <v>-40</v>
      </c>
      <c r="Z68" s="45">
        <v>-34</v>
      </c>
      <c r="AA68" s="45">
        <v>0</v>
      </c>
      <c r="AB68" s="46">
        <v>-26</v>
      </c>
    </row>
    <row r="69" spans="2:28" ht="16.5" hidden="1" thickTop="1" x14ac:dyDescent="0.25">
      <c r="B69" s="47" t="str">
        <f t="shared" si="1"/>
        <v>31.04.2021</v>
      </c>
      <c r="C69" s="81">
        <f>SUM(E69:AB69)</f>
        <v>0</v>
      </c>
      <c r="D69" s="82"/>
      <c r="E69" s="48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6"/>
    </row>
    <row r="70" spans="2:28" ht="15.75" thickTop="1" x14ac:dyDescent="0.25">
      <c r="C70" s="50"/>
    </row>
    <row r="72" spans="2:28" ht="29.25" customHeight="1" thickBot="1" x14ac:dyDescent="0.3">
      <c r="B72" s="83" t="s">
        <v>36</v>
      </c>
      <c r="C72" s="85" t="s">
        <v>37</v>
      </c>
      <c r="D72" s="86"/>
      <c r="E72" s="89" t="s">
        <v>78</v>
      </c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90"/>
    </row>
    <row r="73" spans="2:28" ht="15.75" customHeight="1" thickTop="1" thickBot="1" x14ac:dyDescent="0.3">
      <c r="B73" s="84"/>
      <c r="C73" s="87"/>
      <c r="D73" s="88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01.04.2021</v>
      </c>
      <c r="C74" s="51">
        <f>SUMIF(E74:AB74,"&gt;0")</f>
        <v>63</v>
      </c>
      <c r="D74" s="52">
        <f>SUMIF(E74:AB74,"&lt;0")</f>
        <v>-406</v>
      </c>
      <c r="E74" s="53">
        <f>E4+E39</f>
        <v>0</v>
      </c>
      <c r="F74" s="54">
        <f t="shared" ref="F74:AB74" si="3">F4+F39</f>
        <v>-10</v>
      </c>
      <c r="G74" s="54">
        <f t="shared" si="3"/>
        <v>-20</v>
      </c>
      <c r="H74" s="54">
        <f t="shared" si="3"/>
        <v>-20</v>
      </c>
      <c r="I74" s="54">
        <f t="shared" si="3"/>
        <v>-20</v>
      </c>
      <c r="J74" s="54">
        <f t="shared" si="3"/>
        <v>-20</v>
      </c>
      <c r="K74" s="54">
        <f t="shared" si="3"/>
        <v>-20</v>
      </c>
      <c r="L74" s="54">
        <f t="shared" si="3"/>
        <v>-20</v>
      </c>
      <c r="M74" s="54">
        <f t="shared" si="3"/>
        <v>-20</v>
      </c>
      <c r="N74" s="54">
        <f t="shared" si="3"/>
        <v>-20</v>
      </c>
      <c r="O74" s="54">
        <f t="shared" si="3"/>
        <v>-20</v>
      </c>
      <c r="P74" s="54">
        <f t="shared" si="3"/>
        <v>-20</v>
      </c>
      <c r="Q74" s="54">
        <f t="shared" si="3"/>
        <v>-20</v>
      </c>
      <c r="R74" s="55">
        <f t="shared" si="3"/>
        <v>-20</v>
      </c>
      <c r="S74" s="56">
        <f t="shared" si="3"/>
        <v>-20</v>
      </c>
      <c r="T74" s="41">
        <f t="shared" si="3"/>
        <v>-20</v>
      </c>
      <c r="U74" s="41">
        <f t="shared" si="3"/>
        <v>-20</v>
      </c>
      <c r="V74" s="41">
        <f t="shared" si="3"/>
        <v>-20</v>
      </c>
      <c r="W74" s="41">
        <f t="shared" si="3"/>
        <v>-20</v>
      </c>
      <c r="X74" s="41">
        <f t="shared" si="3"/>
        <v>-50</v>
      </c>
      <c r="Y74" s="41">
        <f t="shared" si="3"/>
        <v>-6</v>
      </c>
      <c r="Z74" s="41">
        <f t="shared" si="3"/>
        <v>0</v>
      </c>
      <c r="AA74" s="41">
        <f t="shared" si="3"/>
        <v>24</v>
      </c>
      <c r="AB74" s="42">
        <f t="shared" si="3"/>
        <v>39</v>
      </c>
    </row>
    <row r="75" spans="2:28" ht="17.25" thickTop="1" thickBot="1" x14ac:dyDescent="0.3">
      <c r="B75" s="43" t="str">
        <f t="shared" ref="B75:B104" si="4">B40</f>
        <v>02.04.2021</v>
      </c>
      <c r="C75" s="51">
        <f t="shared" ref="C75:C104" si="5">SUMIF(E75:AB75,"&gt;0")</f>
        <v>0</v>
      </c>
      <c r="D75" s="52">
        <f t="shared" ref="D75:D104" si="6">SUMIF(E75:AB75,"&lt;0")</f>
        <v>-545</v>
      </c>
      <c r="E75" s="57">
        <f t="shared" ref="E75:AB85" si="7">E5+E40</f>
        <v>0</v>
      </c>
      <c r="F75" s="41">
        <f t="shared" si="7"/>
        <v>-6</v>
      </c>
      <c r="G75" s="41">
        <f t="shared" si="7"/>
        <v>-20</v>
      </c>
      <c r="H75" s="41">
        <f t="shared" si="7"/>
        <v>-20</v>
      </c>
      <c r="I75" s="41">
        <f t="shared" si="7"/>
        <v>-20</v>
      </c>
      <c r="J75" s="41">
        <f t="shared" si="7"/>
        <v>-20</v>
      </c>
      <c r="K75" s="41">
        <f t="shared" si="7"/>
        <v>-20</v>
      </c>
      <c r="L75" s="41">
        <f t="shared" si="7"/>
        <v>-20</v>
      </c>
      <c r="M75" s="41">
        <f t="shared" si="7"/>
        <v>-20</v>
      </c>
      <c r="N75" s="41">
        <f t="shared" si="7"/>
        <v>-20</v>
      </c>
      <c r="O75" s="41">
        <f t="shared" si="7"/>
        <v>0</v>
      </c>
      <c r="P75" s="41">
        <f t="shared" si="7"/>
        <v>0</v>
      </c>
      <c r="Q75" s="41">
        <f t="shared" si="7"/>
        <v>0</v>
      </c>
      <c r="R75" s="41">
        <f t="shared" si="7"/>
        <v>-7</v>
      </c>
      <c r="S75" s="41">
        <f t="shared" si="7"/>
        <v>-30</v>
      </c>
      <c r="T75" s="41">
        <f t="shared" si="7"/>
        <v>-30</v>
      </c>
      <c r="U75" s="41">
        <f t="shared" si="7"/>
        <v>-24</v>
      </c>
      <c r="V75" s="41">
        <f t="shared" si="7"/>
        <v>-50</v>
      </c>
      <c r="W75" s="41">
        <f t="shared" si="7"/>
        <v>-50</v>
      </c>
      <c r="X75" s="41">
        <f t="shared" si="7"/>
        <v>-50</v>
      </c>
      <c r="Y75" s="41">
        <f t="shared" si="7"/>
        <v>-50</v>
      </c>
      <c r="Z75" s="41">
        <f t="shared" si="7"/>
        <v>-50</v>
      </c>
      <c r="AA75" s="41">
        <f t="shared" si="7"/>
        <v>-18</v>
      </c>
      <c r="AB75" s="42">
        <f t="shared" si="7"/>
        <v>-20</v>
      </c>
    </row>
    <row r="76" spans="2:28" ht="17.25" thickTop="1" thickBot="1" x14ac:dyDescent="0.3">
      <c r="B76" s="43" t="str">
        <f t="shared" si="4"/>
        <v>03.04.2021</v>
      </c>
      <c r="C76" s="51">
        <f t="shared" si="5"/>
        <v>52</v>
      </c>
      <c r="D76" s="52">
        <f t="shared" si="6"/>
        <v>-322</v>
      </c>
      <c r="E76" s="57">
        <f t="shared" si="7"/>
        <v>-3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0</v>
      </c>
      <c r="N76" s="41">
        <f t="shared" si="7"/>
        <v>-15</v>
      </c>
      <c r="O76" s="41">
        <f t="shared" si="7"/>
        <v>-30</v>
      </c>
      <c r="P76" s="41">
        <f t="shared" si="7"/>
        <v>-34</v>
      </c>
      <c r="Q76" s="41">
        <f t="shared" si="7"/>
        <v>-35</v>
      </c>
      <c r="R76" s="41">
        <f t="shared" si="7"/>
        <v>-40</v>
      </c>
      <c r="S76" s="41">
        <f t="shared" si="7"/>
        <v>-39</v>
      </c>
      <c r="T76" s="41">
        <f t="shared" si="7"/>
        <v>-26</v>
      </c>
      <c r="U76" s="41">
        <f t="shared" si="7"/>
        <v>-20</v>
      </c>
      <c r="V76" s="41">
        <f t="shared" si="7"/>
        <v>-34</v>
      </c>
      <c r="W76" s="41">
        <f t="shared" si="7"/>
        <v>-20</v>
      </c>
      <c r="X76" s="41">
        <f t="shared" si="7"/>
        <v>-9</v>
      </c>
      <c r="Y76" s="41">
        <f t="shared" si="7"/>
        <v>12</v>
      </c>
      <c r="Z76" s="41">
        <f t="shared" si="7"/>
        <v>20</v>
      </c>
      <c r="AA76" s="41">
        <f t="shared" si="7"/>
        <v>20</v>
      </c>
      <c r="AB76" s="42">
        <f t="shared" si="7"/>
        <v>-17</v>
      </c>
    </row>
    <row r="77" spans="2:28" ht="17.25" thickTop="1" thickBot="1" x14ac:dyDescent="0.3">
      <c r="B77" s="43" t="str">
        <f t="shared" si="4"/>
        <v>04.04.2021</v>
      </c>
      <c r="C77" s="51">
        <f t="shared" si="5"/>
        <v>1342</v>
      </c>
      <c r="D77" s="52">
        <f t="shared" si="6"/>
        <v>-36</v>
      </c>
      <c r="E77" s="57">
        <f t="shared" si="7"/>
        <v>-26</v>
      </c>
      <c r="F77" s="41">
        <f t="shared" si="7"/>
        <v>-10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0</v>
      </c>
      <c r="N77" s="41">
        <f t="shared" si="7"/>
        <v>10</v>
      </c>
      <c r="O77" s="41">
        <f t="shared" si="7"/>
        <v>53</v>
      </c>
      <c r="P77" s="41">
        <f t="shared" si="7"/>
        <v>108</v>
      </c>
      <c r="Q77" s="41">
        <f t="shared" si="7"/>
        <v>120</v>
      </c>
      <c r="R77" s="41">
        <f t="shared" si="7"/>
        <v>125</v>
      </c>
      <c r="S77" s="41">
        <f t="shared" si="7"/>
        <v>120</v>
      </c>
      <c r="T77" s="41">
        <f t="shared" si="7"/>
        <v>120</v>
      </c>
      <c r="U77" s="41">
        <f t="shared" si="7"/>
        <v>140</v>
      </c>
      <c r="V77" s="41">
        <f t="shared" si="7"/>
        <v>140</v>
      </c>
      <c r="W77" s="41">
        <f t="shared" si="7"/>
        <v>123</v>
      </c>
      <c r="X77" s="41">
        <f t="shared" si="7"/>
        <v>88</v>
      </c>
      <c r="Y77" s="41">
        <f t="shared" si="7"/>
        <v>73</v>
      </c>
      <c r="Z77" s="41">
        <f t="shared" si="7"/>
        <v>40</v>
      </c>
      <c r="AA77" s="41">
        <f t="shared" si="7"/>
        <v>50</v>
      </c>
      <c r="AB77" s="42">
        <f t="shared" si="7"/>
        <v>32</v>
      </c>
    </row>
    <row r="78" spans="2:28" ht="17.25" thickTop="1" thickBot="1" x14ac:dyDescent="0.3">
      <c r="B78" s="43" t="str">
        <f t="shared" si="4"/>
        <v>05.04.2021</v>
      </c>
      <c r="C78" s="51">
        <f t="shared" si="5"/>
        <v>731</v>
      </c>
      <c r="D78" s="52">
        <f t="shared" si="6"/>
        <v>-118</v>
      </c>
      <c r="E78" s="57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8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50</v>
      </c>
      <c r="M78" s="41">
        <f t="shared" si="7"/>
        <v>90</v>
      </c>
      <c r="N78" s="41">
        <f t="shared" si="7"/>
        <v>108</v>
      </c>
      <c r="O78" s="41">
        <f t="shared" si="7"/>
        <v>83</v>
      </c>
      <c r="P78" s="41">
        <f t="shared" si="7"/>
        <v>53</v>
      </c>
      <c r="Q78" s="41">
        <f t="shared" si="7"/>
        <v>40</v>
      </c>
      <c r="R78" s="41">
        <f t="shared" si="7"/>
        <v>40</v>
      </c>
      <c r="S78" s="41">
        <f t="shared" si="7"/>
        <v>20</v>
      </c>
      <c r="T78" s="41">
        <f t="shared" si="7"/>
        <v>20</v>
      </c>
      <c r="U78" s="41">
        <f t="shared" si="7"/>
        <v>-14</v>
      </c>
      <c r="V78" s="41">
        <f t="shared" si="7"/>
        <v>-37</v>
      </c>
      <c r="W78" s="41">
        <f t="shared" si="7"/>
        <v>-50</v>
      </c>
      <c r="X78" s="41">
        <f t="shared" si="7"/>
        <v>-17</v>
      </c>
      <c r="Y78" s="41">
        <f t="shared" si="7"/>
        <v>20</v>
      </c>
      <c r="Z78" s="41">
        <f t="shared" si="7"/>
        <v>1</v>
      </c>
      <c r="AA78" s="41">
        <f t="shared" si="7"/>
        <v>97</v>
      </c>
      <c r="AB78" s="42">
        <f t="shared" si="7"/>
        <v>109</v>
      </c>
    </row>
    <row r="79" spans="2:28" ht="17.25" thickTop="1" thickBot="1" x14ac:dyDescent="0.3">
      <c r="B79" s="43" t="str">
        <f t="shared" si="4"/>
        <v>06.04.2021</v>
      </c>
      <c r="C79" s="51">
        <f t="shared" si="5"/>
        <v>84</v>
      </c>
      <c r="D79" s="52">
        <f t="shared" si="6"/>
        <v>-303</v>
      </c>
      <c r="E79" s="57">
        <f t="shared" si="7"/>
        <v>20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10</v>
      </c>
      <c r="N79" s="41">
        <f t="shared" si="7"/>
        <v>36</v>
      </c>
      <c r="O79" s="41">
        <f t="shared" si="7"/>
        <v>18</v>
      </c>
      <c r="P79" s="41">
        <f t="shared" si="7"/>
        <v>-15</v>
      </c>
      <c r="Q79" s="41">
        <f t="shared" si="7"/>
        <v>-21</v>
      </c>
      <c r="R79" s="41">
        <f t="shared" si="7"/>
        <v>-34</v>
      </c>
      <c r="S79" s="41">
        <f t="shared" si="7"/>
        <v>-50</v>
      </c>
      <c r="T79" s="41">
        <f t="shared" si="7"/>
        <v>-23</v>
      </c>
      <c r="U79" s="41">
        <f t="shared" si="7"/>
        <v>-21</v>
      </c>
      <c r="V79" s="41">
        <f t="shared" si="7"/>
        <v>-37</v>
      </c>
      <c r="W79" s="41">
        <f t="shared" si="7"/>
        <v>-50</v>
      </c>
      <c r="X79" s="41">
        <f t="shared" si="7"/>
        <v>-43</v>
      </c>
      <c r="Y79" s="41">
        <f t="shared" si="7"/>
        <v>0</v>
      </c>
      <c r="Z79" s="41">
        <f t="shared" si="7"/>
        <v>0</v>
      </c>
      <c r="AA79" s="41">
        <f t="shared" si="7"/>
        <v>0</v>
      </c>
      <c r="AB79" s="42">
        <f t="shared" si="7"/>
        <v>-9</v>
      </c>
    </row>
    <row r="80" spans="2:28" ht="17.25" thickTop="1" thickBot="1" x14ac:dyDescent="0.3">
      <c r="B80" s="43" t="str">
        <f t="shared" si="4"/>
        <v>07.04.2021</v>
      </c>
      <c r="C80" s="51">
        <f t="shared" si="5"/>
        <v>1244</v>
      </c>
      <c r="D80" s="52">
        <f t="shared" si="6"/>
        <v>0</v>
      </c>
      <c r="E80" s="57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55</v>
      </c>
      <c r="N80" s="41">
        <f t="shared" si="7"/>
        <v>107</v>
      </c>
      <c r="O80" s="41">
        <f t="shared" si="7"/>
        <v>120</v>
      </c>
      <c r="P80" s="41">
        <f t="shared" si="7"/>
        <v>79</v>
      </c>
      <c r="Q80" s="41">
        <f t="shared" si="7"/>
        <v>70</v>
      </c>
      <c r="R80" s="41">
        <f t="shared" si="7"/>
        <v>70</v>
      </c>
      <c r="S80" s="41">
        <f t="shared" si="7"/>
        <v>111</v>
      </c>
      <c r="T80" s="41">
        <f t="shared" si="7"/>
        <v>140</v>
      </c>
      <c r="U80" s="41">
        <f t="shared" si="7"/>
        <v>77</v>
      </c>
      <c r="V80" s="41">
        <f t="shared" si="7"/>
        <v>28</v>
      </c>
      <c r="W80" s="41">
        <f t="shared" si="7"/>
        <v>85</v>
      </c>
      <c r="X80" s="41">
        <f t="shared" si="7"/>
        <v>50</v>
      </c>
      <c r="Y80" s="41">
        <f t="shared" si="7"/>
        <v>50</v>
      </c>
      <c r="Z80" s="41">
        <f t="shared" si="7"/>
        <v>50</v>
      </c>
      <c r="AA80" s="41">
        <f t="shared" si="7"/>
        <v>67</v>
      </c>
      <c r="AB80" s="42">
        <f t="shared" si="7"/>
        <v>85</v>
      </c>
    </row>
    <row r="81" spans="2:28" ht="17.25" thickTop="1" thickBot="1" x14ac:dyDescent="0.3">
      <c r="B81" s="43" t="str">
        <f t="shared" si="4"/>
        <v>08.04.2021</v>
      </c>
      <c r="C81" s="51">
        <f t="shared" si="5"/>
        <v>1654</v>
      </c>
      <c r="D81" s="52">
        <f t="shared" si="6"/>
        <v>0</v>
      </c>
      <c r="E81" s="57">
        <f t="shared" si="7"/>
        <v>40</v>
      </c>
      <c r="F81" s="41">
        <f t="shared" si="7"/>
        <v>26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37</v>
      </c>
      <c r="M81" s="41">
        <f t="shared" si="7"/>
        <v>110</v>
      </c>
      <c r="N81" s="41">
        <f t="shared" si="7"/>
        <v>76</v>
      </c>
      <c r="O81" s="41">
        <f t="shared" si="7"/>
        <v>70</v>
      </c>
      <c r="P81" s="41">
        <f t="shared" si="7"/>
        <v>100</v>
      </c>
      <c r="Q81" s="41">
        <f t="shared" si="7"/>
        <v>94</v>
      </c>
      <c r="R81" s="41">
        <f t="shared" si="7"/>
        <v>109</v>
      </c>
      <c r="S81" s="41">
        <f t="shared" si="7"/>
        <v>123</v>
      </c>
      <c r="T81" s="41">
        <f t="shared" si="7"/>
        <v>140</v>
      </c>
      <c r="U81" s="41">
        <f t="shared" si="7"/>
        <v>121</v>
      </c>
      <c r="V81" s="41">
        <f t="shared" si="7"/>
        <v>70</v>
      </c>
      <c r="W81" s="41">
        <f t="shared" si="7"/>
        <v>55</v>
      </c>
      <c r="X81" s="41">
        <f t="shared" si="7"/>
        <v>47</v>
      </c>
      <c r="Y81" s="41">
        <f t="shared" si="7"/>
        <v>106</v>
      </c>
      <c r="Z81" s="41">
        <f t="shared" si="7"/>
        <v>110</v>
      </c>
      <c r="AA81" s="41">
        <f t="shared" si="7"/>
        <v>110</v>
      </c>
      <c r="AB81" s="42">
        <f t="shared" si="7"/>
        <v>110</v>
      </c>
    </row>
    <row r="82" spans="2:28" ht="17.25" thickTop="1" thickBot="1" x14ac:dyDescent="0.3">
      <c r="B82" s="43" t="str">
        <f t="shared" si="4"/>
        <v>09.04.2021</v>
      </c>
      <c r="C82" s="51">
        <f t="shared" si="5"/>
        <v>1177</v>
      </c>
      <c r="D82" s="52">
        <f t="shared" si="6"/>
        <v>0</v>
      </c>
      <c r="E82" s="57">
        <f t="shared" si="7"/>
        <v>83</v>
      </c>
      <c r="F82" s="41">
        <f t="shared" si="7"/>
        <v>40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17</v>
      </c>
      <c r="L82" s="41">
        <f t="shared" si="7"/>
        <v>52</v>
      </c>
      <c r="M82" s="41">
        <f t="shared" si="7"/>
        <v>88</v>
      </c>
      <c r="N82" s="41">
        <f t="shared" si="7"/>
        <v>95</v>
      </c>
      <c r="O82" s="41">
        <f t="shared" si="7"/>
        <v>70</v>
      </c>
      <c r="P82" s="41">
        <f t="shared" si="7"/>
        <v>70</v>
      </c>
      <c r="Q82" s="41">
        <f t="shared" si="7"/>
        <v>70</v>
      </c>
      <c r="R82" s="41">
        <f t="shared" si="7"/>
        <v>69</v>
      </c>
      <c r="S82" s="41">
        <f t="shared" si="7"/>
        <v>40</v>
      </c>
      <c r="T82" s="41">
        <f t="shared" si="7"/>
        <v>40</v>
      </c>
      <c r="U82" s="41">
        <f t="shared" si="7"/>
        <v>14</v>
      </c>
      <c r="V82" s="41">
        <f t="shared" si="7"/>
        <v>0</v>
      </c>
      <c r="W82" s="41">
        <f t="shared" si="7"/>
        <v>0</v>
      </c>
      <c r="X82" s="41">
        <f t="shared" si="7"/>
        <v>14</v>
      </c>
      <c r="Y82" s="41">
        <f t="shared" si="7"/>
        <v>100</v>
      </c>
      <c r="Z82" s="41">
        <f t="shared" si="7"/>
        <v>110</v>
      </c>
      <c r="AA82" s="41">
        <f t="shared" si="7"/>
        <v>103</v>
      </c>
      <c r="AB82" s="42">
        <f t="shared" si="7"/>
        <v>102</v>
      </c>
    </row>
    <row r="83" spans="2:28" ht="17.25" thickTop="1" thickBot="1" x14ac:dyDescent="0.3">
      <c r="B83" s="43" t="str">
        <f t="shared" si="4"/>
        <v>10.04.2021</v>
      </c>
      <c r="C83" s="51">
        <f t="shared" si="5"/>
        <v>978</v>
      </c>
      <c r="D83" s="52">
        <f t="shared" si="6"/>
        <v>-52</v>
      </c>
      <c r="E83" s="57">
        <f t="shared" si="7"/>
        <v>97</v>
      </c>
      <c r="F83" s="41">
        <f t="shared" si="7"/>
        <v>44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50</v>
      </c>
      <c r="N83" s="41">
        <f t="shared" si="7"/>
        <v>46</v>
      </c>
      <c r="O83" s="41">
        <f t="shared" si="7"/>
        <v>82</v>
      </c>
      <c r="P83" s="41">
        <f t="shared" si="7"/>
        <v>50</v>
      </c>
      <c r="Q83" s="41">
        <f t="shared" si="7"/>
        <v>21</v>
      </c>
      <c r="R83" s="41">
        <f t="shared" si="7"/>
        <v>0</v>
      </c>
      <c r="S83" s="41">
        <f t="shared" si="7"/>
        <v>36</v>
      </c>
      <c r="T83" s="41">
        <f t="shared" si="7"/>
        <v>50</v>
      </c>
      <c r="U83" s="41">
        <f t="shared" si="7"/>
        <v>14</v>
      </c>
      <c r="V83" s="41">
        <f t="shared" si="7"/>
        <v>-12</v>
      </c>
      <c r="W83" s="41">
        <f t="shared" si="7"/>
        <v>-40</v>
      </c>
      <c r="X83" s="41">
        <f t="shared" si="7"/>
        <v>40</v>
      </c>
      <c r="Y83" s="41">
        <f t="shared" si="7"/>
        <v>130</v>
      </c>
      <c r="Z83" s="41">
        <f t="shared" si="7"/>
        <v>87</v>
      </c>
      <c r="AA83" s="41">
        <f t="shared" si="7"/>
        <v>109</v>
      </c>
      <c r="AB83" s="42">
        <f t="shared" si="7"/>
        <v>122</v>
      </c>
    </row>
    <row r="84" spans="2:28" ht="17.25" thickTop="1" thickBot="1" x14ac:dyDescent="0.3">
      <c r="B84" s="43" t="str">
        <f t="shared" si="4"/>
        <v>11.04.2021</v>
      </c>
      <c r="C84" s="51">
        <f t="shared" si="5"/>
        <v>553</v>
      </c>
      <c r="D84" s="52">
        <f t="shared" si="6"/>
        <v>0</v>
      </c>
      <c r="E84" s="57">
        <f t="shared" si="7"/>
        <v>32</v>
      </c>
      <c r="F84" s="41">
        <f t="shared" si="7"/>
        <v>11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40</v>
      </c>
      <c r="N84" s="41">
        <f t="shared" si="7"/>
        <v>33</v>
      </c>
      <c r="O84" s="41">
        <f t="shared" si="7"/>
        <v>42</v>
      </c>
      <c r="P84" s="41">
        <f t="shared" si="7"/>
        <v>35</v>
      </c>
      <c r="Q84" s="41">
        <f t="shared" si="7"/>
        <v>0</v>
      </c>
      <c r="R84" s="41">
        <f t="shared" si="7"/>
        <v>29</v>
      </c>
      <c r="S84" s="41">
        <f t="shared" si="7"/>
        <v>50</v>
      </c>
      <c r="T84" s="41">
        <f t="shared" si="7"/>
        <v>50</v>
      </c>
      <c r="U84" s="41">
        <f t="shared" si="7"/>
        <v>28</v>
      </c>
      <c r="V84" s="41">
        <f t="shared" si="7"/>
        <v>0</v>
      </c>
      <c r="W84" s="41">
        <f t="shared" si="7"/>
        <v>0</v>
      </c>
      <c r="X84" s="41">
        <f t="shared" si="7"/>
        <v>20</v>
      </c>
      <c r="Y84" s="41">
        <f t="shared" si="7"/>
        <v>40</v>
      </c>
      <c r="Z84" s="41">
        <f t="shared" si="7"/>
        <v>40</v>
      </c>
      <c r="AA84" s="41">
        <f t="shared" si="7"/>
        <v>81</v>
      </c>
      <c r="AB84" s="42">
        <f t="shared" si="7"/>
        <v>22</v>
      </c>
    </row>
    <row r="85" spans="2:28" ht="17.25" thickTop="1" thickBot="1" x14ac:dyDescent="0.3">
      <c r="B85" s="43" t="str">
        <f t="shared" si="4"/>
        <v>12.04.2021</v>
      </c>
      <c r="C85" s="51">
        <f t="shared" si="5"/>
        <v>25</v>
      </c>
      <c r="D85" s="52">
        <f t="shared" si="6"/>
        <v>-74</v>
      </c>
      <c r="E85" s="57">
        <f t="shared" si="7"/>
        <v>11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</v>
      </c>
      <c r="O85" s="41">
        <f t="shared" si="7"/>
        <v>0</v>
      </c>
      <c r="P85" s="41">
        <f t="shared" si="7"/>
        <v>0</v>
      </c>
      <c r="Q85" s="41">
        <f t="shared" si="7"/>
        <v>0</v>
      </c>
      <c r="R85" s="41">
        <f t="shared" si="7"/>
        <v>0</v>
      </c>
      <c r="S85" s="41">
        <f t="shared" si="7"/>
        <v>0</v>
      </c>
      <c r="T85" s="41">
        <f t="shared" ref="T85:AB85" si="8">T15+T50</f>
        <v>-26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-38</v>
      </c>
      <c r="Y85" s="41">
        <f t="shared" si="8"/>
        <v>13</v>
      </c>
      <c r="Z85" s="41">
        <f t="shared" si="8"/>
        <v>1</v>
      </c>
      <c r="AA85" s="41">
        <f t="shared" si="8"/>
        <v>0</v>
      </c>
      <c r="AB85" s="42">
        <f t="shared" si="8"/>
        <v>-10</v>
      </c>
    </row>
    <row r="86" spans="2:28" ht="17.25" thickTop="1" thickBot="1" x14ac:dyDescent="0.3">
      <c r="B86" s="43" t="str">
        <f t="shared" si="4"/>
        <v>13.04.2021</v>
      </c>
      <c r="C86" s="51">
        <f t="shared" si="5"/>
        <v>0</v>
      </c>
      <c r="D86" s="52">
        <f t="shared" si="6"/>
        <v>-139</v>
      </c>
      <c r="E86" s="57">
        <f t="shared" ref="E86:AB96" si="9">E16+E51</f>
        <v>0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-13</v>
      </c>
      <c r="P86" s="41">
        <f t="shared" si="9"/>
        <v>-25</v>
      </c>
      <c r="Q86" s="41">
        <f t="shared" si="9"/>
        <v>-25</v>
      </c>
      <c r="R86" s="41">
        <f t="shared" si="9"/>
        <v>-25</v>
      </c>
      <c r="S86" s="41">
        <f t="shared" si="9"/>
        <v>0</v>
      </c>
      <c r="T86" s="41">
        <f t="shared" si="9"/>
        <v>0</v>
      </c>
      <c r="U86" s="41">
        <f t="shared" si="9"/>
        <v>0</v>
      </c>
      <c r="V86" s="41">
        <f t="shared" si="9"/>
        <v>0</v>
      </c>
      <c r="W86" s="41">
        <f t="shared" si="9"/>
        <v>0</v>
      </c>
      <c r="X86" s="41">
        <f t="shared" si="9"/>
        <v>-13</v>
      </c>
      <c r="Y86" s="41">
        <f t="shared" si="9"/>
        <v>-9</v>
      </c>
      <c r="Z86" s="41">
        <f t="shared" si="9"/>
        <v>-15</v>
      </c>
      <c r="AA86" s="41">
        <f t="shared" si="9"/>
        <v>0</v>
      </c>
      <c r="AB86" s="42">
        <f t="shared" si="9"/>
        <v>-14</v>
      </c>
    </row>
    <row r="87" spans="2:28" ht="17.25" thickTop="1" thickBot="1" x14ac:dyDescent="0.3">
      <c r="B87" s="43" t="str">
        <f t="shared" si="4"/>
        <v>14.04.2021</v>
      </c>
      <c r="C87" s="51">
        <f t="shared" si="5"/>
        <v>253</v>
      </c>
      <c r="D87" s="52">
        <f t="shared" si="6"/>
        <v>-38</v>
      </c>
      <c r="E87" s="40">
        <f t="shared" si="9"/>
        <v>0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-7</v>
      </c>
      <c r="O87" s="41">
        <f t="shared" si="9"/>
        <v>-20</v>
      </c>
      <c r="P87" s="41">
        <f t="shared" si="9"/>
        <v>-11</v>
      </c>
      <c r="Q87" s="41">
        <f t="shared" si="9"/>
        <v>0</v>
      </c>
      <c r="R87" s="41">
        <f t="shared" si="9"/>
        <v>0</v>
      </c>
      <c r="S87" s="41">
        <f t="shared" si="9"/>
        <v>18</v>
      </c>
      <c r="T87" s="41">
        <f t="shared" si="9"/>
        <v>35</v>
      </c>
      <c r="U87" s="41">
        <f t="shared" si="9"/>
        <v>12</v>
      </c>
      <c r="V87" s="41">
        <f t="shared" si="9"/>
        <v>0</v>
      </c>
      <c r="W87" s="41">
        <f t="shared" si="9"/>
        <v>10</v>
      </c>
      <c r="X87" s="41">
        <f t="shared" si="9"/>
        <v>6</v>
      </c>
      <c r="Y87" s="41">
        <f t="shared" si="9"/>
        <v>61</v>
      </c>
      <c r="Z87" s="41">
        <f t="shared" si="9"/>
        <v>31</v>
      </c>
      <c r="AA87" s="41">
        <f t="shared" si="9"/>
        <v>30</v>
      </c>
      <c r="AB87" s="42">
        <f t="shared" si="9"/>
        <v>50</v>
      </c>
    </row>
    <row r="88" spans="2:28" ht="17.25" thickTop="1" thickBot="1" x14ac:dyDescent="0.3">
      <c r="B88" s="43" t="str">
        <f t="shared" si="4"/>
        <v>15.04.2021</v>
      </c>
      <c r="C88" s="51">
        <f t="shared" si="5"/>
        <v>396</v>
      </c>
      <c r="D88" s="52">
        <f t="shared" si="6"/>
        <v>0</v>
      </c>
      <c r="E88" s="57">
        <f t="shared" si="9"/>
        <v>32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62</v>
      </c>
      <c r="O88" s="41">
        <f t="shared" si="9"/>
        <v>48</v>
      </c>
      <c r="P88" s="41">
        <f t="shared" si="9"/>
        <v>30</v>
      </c>
      <c r="Q88" s="41">
        <f t="shared" si="9"/>
        <v>30</v>
      </c>
      <c r="R88" s="41">
        <f t="shared" si="9"/>
        <v>30</v>
      </c>
      <c r="S88" s="41">
        <f t="shared" si="9"/>
        <v>14</v>
      </c>
      <c r="T88" s="41">
        <f t="shared" si="9"/>
        <v>0</v>
      </c>
      <c r="U88" s="41">
        <f t="shared" si="9"/>
        <v>0</v>
      </c>
      <c r="V88" s="41">
        <f t="shared" si="9"/>
        <v>0</v>
      </c>
      <c r="W88" s="41">
        <f t="shared" si="9"/>
        <v>20</v>
      </c>
      <c r="X88" s="41">
        <f t="shared" si="9"/>
        <v>0</v>
      </c>
      <c r="Y88" s="41">
        <f t="shared" si="9"/>
        <v>47</v>
      </c>
      <c r="Z88" s="41">
        <f t="shared" si="9"/>
        <v>51</v>
      </c>
      <c r="AA88" s="41">
        <f t="shared" si="9"/>
        <v>0</v>
      </c>
      <c r="AB88" s="42">
        <f t="shared" si="9"/>
        <v>32</v>
      </c>
    </row>
    <row r="89" spans="2:28" ht="17.25" thickTop="1" thickBot="1" x14ac:dyDescent="0.3">
      <c r="B89" s="43" t="str">
        <f t="shared" si="4"/>
        <v>16.04.2021</v>
      </c>
      <c r="C89" s="51">
        <f t="shared" si="5"/>
        <v>671</v>
      </c>
      <c r="D89" s="52">
        <f t="shared" si="6"/>
        <v>-25</v>
      </c>
      <c r="E89" s="57">
        <f t="shared" si="9"/>
        <v>24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-13</v>
      </c>
      <c r="O89" s="41">
        <f t="shared" si="9"/>
        <v>-12</v>
      </c>
      <c r="P89" s="41">
        <f t="shared" si="9"/>
        <v>0</v>
      </c>
      <c r="Q89" s="41">
        <f t="shared" si="9"/>
        <v>11</v>
      </c>
      <c r="R89" s="41">
        <f t="shared" si="9"/>
        <v>30</v>
      </c>
      <c r="S89" s="41">
        <f t="shared" si="9"/>
        <v>14</v>
      </c>
      <c r="T89" s="41">
        <f t="shared" si="9"/>
        <v>40</v>
      </c>
      <c r="U89" s="41">
        <f t="shared" si="9"/>
        <v>66</v>
      </c>
      <c r="V89" s="41">
        <f t="shared" si="9"/>
        <v>35</v>
      </c>
      <c r="W89" s="41">
        <f t="shared" si="9"/>
        <v>80</v>
      </c>
      <c r="X89" s="41">
        <f t="shared" si="9"/>
        <v>80</v>
      </c>
      <c r="Y89" s="41">
        <f t="shared" si="9"/>
        <v>89</v>
      </c>
      <c r="Z89" s="41">
        <f t="shared" si="9"/>
        <v>85</v>
      </c>
      <c r="AA89" s="41">
        <f t="shared" si="9"/>
        <v>50</v>
      </c>
      <c r="AB89" s="42">
        <f t="shared" si="9"/>
        <v>67</v>
      </c>
    </row>
    <row r="90" spans="2:28" ht="17.25" thickTop="1" thickBot="1" x14ac:dyDescent="0.3">
      <c r="B90" s="43" t="str">
        <f t="shared" si="4"/>
        <v>17.04.2021</v>
      </c>
      <c r="C90" s="51">
        <f t="shared" si="5"/>
        <v>1432</v>
      </c>
      <c r="D90" s="52">
        <f t="shared" si="6"/>
        <v>0</v>
      </c>
      <c r="E90" s="57">
        <f t="shared" si="9"/>
        <v>22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16</v>
      </c>
      <c r="O90" s="41">
        <f t="shared" si="9"/>
        <v>46</v>
      </c>
      <c r="P90" s="41">
        <f t="shared" si="9"/>
        <v>80</v>
      </c>
      <c r="Q90" s="41">
        <f t="shared" si="9"/>
        <v>88</v>
      </c>
      <c r="R90" s="41">
        <f t="shared" si="9"/>
        <v>123</v>
      </c>
      <c r="S90" s="41">
        <f t="shared" si="9"/>
        <v>106</v>
      </c>
      <c r="T90" s="41">
        <f t="shared" si="9"/>
        <v>140</v>
      </c>
      <c r="U90" s="41">
        <f t="shared" si="9"/>
        <v>140</v>
      </c>
      <c r="V90" s="41">
        <f t="shared" si="9"/>
        <v>140</v>
      </c>
      <c r="W90" s="41">
        <f t="shared" si="9"/>
        <v>140</v>
      </c>
      <c r="X90" s="41">
        <f t="shared" si="9"/>
        <v>99</v>
      </c>
      <c r="Y90" s="41">
        <f t="shared" si="9"/>
        <v>90</v>
      </c>
      <c r="Z90" s="41">
        <f t="shared" si="9"/>
        <v>64</v>
      </c>
      <c r="AA90" s="41">
        <f t="shared" si="9"/>
        <v>80</v>
      </c>
      <c r="AB90" s="42">
        <f t="shared" si="9"/>
        <v>58</v>
      </c>
    </row>
    <row r="91" spans="2:28" ht="17.25" thickTop="1" thickBot="1" x14ac:dyDescent="0.3">
      <c r="B91" s="43" t="str">
        <f t="shared" si="4"/>
        <v>18.04.2021</v>
      </c>
      <c r="C91" s="51">
        <f t="shared" si="5"/>
        <v>1705</v>
      </c>
      <c r="D91" s="52">
        <f t="shared" si="6"/>
        <v>0</v>
      </c>
      <c r="E91" s="57">
        <f t="shared" si="9"/>
        <v>74</v>
      </c>
      <c r="F91" s="41">
        <f t="shared" si="9"/>
        <v>60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44</v>
      </c>
      <c r="N91" s="41">
        <f t="shared" si="9"/>
        <v>120</v>
      </c>
      <c r="O91" s="41">
        <f t="shared" si="9"/>
        <v>97</v>
      </c>
      <c r="P91" s="41">
        <f t="shared" si="9"/>
        <v>132</v>
      </c>
      <c r="Q91" s="41">
        <f t="shared" si="9"/>
        <v>140</v>
      </c>
      <c r="R91" s="41">
        <f t="shared" si="9"/>
        <v>140</v>
      </c>
      <c r="S91" s="41">
        <f t="shared" si="9"/>
        <v>140</v>
      </c>
      <c r="T91" s="41">
        <f t="shared" si="9"/>
        <v>99</v>
      </c>
      <c r="U91" s="41">
        <f t="shared" si="9"/>
        <v>59</v>
      </c>
      <c r="V91" s="41">
        <f t="shared" si="9"/>
        <v>62</v>
      </c>
      <c r="W91" s="41">
        <f t="shared" si="9"/>
        <v>85</v>
      </c>
      <c r="X91" s="41">
        <f t="shared" si="9"/>
        <v>50</v>
      </c>
      <c r="Y91" s="41">
        <f t="shared" si="9"/>
        <v>119</v>
      </c>
      <c r="Z91" s="41">
        <f t="shared" si="9"/>
        <v>111</v>
      </c>
      <c r="AA91" s="41">
        <f t="shared" si="9"/>
        <v>84</v>
      </c>
      <c r="AB91" s="42">
        <f t="shared" si="9"/>
        <v>89</v>
      </c>
    </row>
    <row r="92" spans="2:28" ht="17.25" thickTop="1" thickBot="1" x14ac:dyDescent="0.3">
      <c r="B92" s="43" t="str">
        <f t="shared" si="4"/>
        <v>19.04.2021</v>
      </c>
      <c r="C92" s="51">
        <f t="shared" si="5"/>
        <v>1269</v>
      </c>
      <c r="D92" s="52">
        <f t="shared" si="6"/>
        <v>0</v>
      </c>
      <c r="E92" s="57">
        <f t="shared" si="9"/>
        <v>60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0</v>
      </c>
      <c r="L92" s="41">
        <f t="shared" si="9"/>
        <v>0</v>
      </c>
      <c r="M92" s="41">
        <f t="shared" si="9"/>
        <v>47</v>
      </c>
      <c r="N92" s="41">
        <f t="shared" si="9"/>
        <v>67</v>
      </c>
      <c r="O92" s="41">
        <f t="shared" si="9"/>
        <v>30</v>
      </c>
      <c r="P92" s="41">
        <f t="shared" si="9"/>
        <v>53</v>
      </c>
      <c r="Q92" s="41">
        <f t="shared" si="9"/>
        <v>80</v>
      </c>
      <c r="R92" s="41">
        <f t="shared" si="9"/>
        <v>80</v>
      </c>
      <c r="S92" s="41">
        <f t="shared" si="9"/>
        <v>112</v>
      </c>
      <c r="T92" s="41">
        <f t="shared" si="9"/>
        <v>129</v>
      </c>
      <c r="U92" s="41">
        <f t="shared" si="9"/>
        <v>120</v>
      </c>
      <c r="V92" s="41">
        <f t="shared" si="9"/>
        <v>93</v>
      </c>
      <c r="W92" s="41">
        <f t="shared" si="9"/>
        <v>80</v>
      </c>
      <c r="X92" s="41">
        <f t="shared" si="9"/>
        <v>74</v>
      </c>
      <c r="Y92" s="41">
        <f t="shared" si="9"/>
        <v>80</v>
      </c>
      <c r="Z92" s="41">
        <f t="shared" si="9"/>
        <v>50</v>
      </c>
      <c r="AA92" s="41">
        <f t="shared" si="9"/>
        <v>44</v>
      </c>
      <c r="AB92" s="42">
        <f t="shared" si="9"/>
        <v>70</v>
      </c>
    </row>
    <row r="93" spans="2:28" ht="17.25" thickTop="1" thickBot="1" x14ac:dyDescent="0.3">
      <c r="B93" s="43" t="str">
        <f t="shared" si="4"/>
        <v>20.04.2021</v>
      </c>
      <c r="C93" s="51">
        <f t="shared" si="5"/>
        <v>562</v>
      </c>
      <c r="D93" s="52">
        <f t="shared" si="6"/>
        <v>0</v>
      </c>
      <c r="E93" s="57">
        <f t="shared" si="9"/>
        <v>48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0</v>
      </c>
      <c r="P93" s="41">
        <f t="shared" si="9"/>
        <v>0</v>
      </c>
      <c r="Q93" s="41">
        <f t="shared" si="9"/>
        <v>0</v>
      </c>
      <c r="R93" s="41">
        <f t="shared" si="9"/>
        <v>0</v>
      </c>
      <c r="S93" s="41">
        <f t="shared" si="9"/>
        <v>41</v>
      </c>
      <c r="T93" s="41">
        <f t="shared" si="9"/>
        <v>93</v>
      </c>
      <c r="U93" s="41">
        <f t="shared" si="9"/>
        <v>59</v>
      </c>
      <c r="V93" s="41">
        <f t="shared" si="9"/>
        <v>9</v>
      </c>
      <c r="W93" s="41">
        <f t="shared" si="9"/>
        <v>40</v>
      </c>
      <c r="X93" s="41">
        <f t="shared" si="9"/>
        <v>0</v>
      </c>
      <c r="Y93" s="41">
        <f t="shared" si="9"/>
        <v>59</v>
      </c>
      <c r="Z93" s="41">
        <f t="shared" si="9"/>
        <v>79</v>
      </c>
      <c r="AA93" s="41">
        <f t="shared" si="9"/>
        <v>60</v>
      </c>
      <c r="AB93" s="42">
        <f t="shared" si="9"/>
        <v>74</v>
      </c>
    </row>
    <row r="94" spans="2:28" ht="17.25" thickTop="1" thickBot="1" x14ac:dyDescent="0.3">
      <c r="B94" s="43" t="str">
        <f t="shared" si="4"/>
        <v>21.04.2021</v>
      </c>
      <c r="C94" s="51">
        <f t="shared" si="5"/>
        <v>213</v>
      </c>
      <c r="D94" s="52">
        <f t="shared" si="6"/>
        <v>-150</v>
      </c>
      <c r="E94" s="57">
        <f t="shared" si="9"/>
        <v>38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0</v>
      </c>
      <c r="O94" s="41">
        <f t="shared" si="9"/>
        <v>0</v>
      </c>
      <c r="P94" s="41">
        <f t="shared" si="9"/>
        <v>0</v>
      </c>
      <c r="Q94" s="41">
        <f t="shared" si="9"/>
        <v>-6</v>
      </c>
      <c r="R94" s="41">
        <f t="shared" si="9"/>
        <v>-16</v>
      </c>
      <c r="S94" s="41">
        <f t="shared" si="9"/>
        <v>-32</v>
      </c>
      <c r="T94" s="41">
        <f t="shared" si="9"/>
        <v>-30</v>
      </c>
      <c r="U94" s="41">
        <f t="shared" si="9"/>
        <v>-17</v>
      </c>
      <c r="V94" s="41">
        <f t="shared" si="9"/>
        <v>-20</v>
      </c>
      <c r="W94" s="41">
        <f t="shared" si="9"/>
        <v>-20</v>
      </c>
      <c r="X94" s="41">
        <f t="shared" si="9"/>
        <v>-9</v>
      </c>
      <c r="Y94" s="41">
        <f t="shared" si="9"/>
        <v>31</v>
      </c>
      <c r="Z94" s="41">
        <f t="shared" si="9"/>
        <v>44</v>
      </c>
      <c r="AA94" s="41">
        <f t="shared" si="9"/>
        <v>40</v>
      </c>
      <c r="AB94" s="42">
        <f t="shared" si="9"/>
        <v>60</v>
      </c>
    </row>
    <row r="95" spans="2:28" ht="17.25" thickTop="1" thickBot="1" x14ac:dyDescent="0.3">
      <c r="B95" s="43" t="str">
        <f t="shared" si="4"/>
        <v>22.04.2021</v>
      </c>
      <c r="C95" s="51">
        <f t="shared" si="5"/>
        <v>614</v>
      </c>
      <c r="D95" s="52">
        <f t="shared" si="6"/>
        <v>-158</v>
      </c>
      <c r="E95" s="57">
        <f t="shared" si="9"/>
        <v>9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-17</v>
      </c>
      <c r="L95" s="41">
        <f t="shared" si="9"/>
        <v>-12</v>
      </c>
      <c r="M95" s="41">
        <f t="shared" si="9"/>
        <v>0</v>
      </c>
      <c r="N95" s="41">
        <f t="shared" si="9"/>
        <v>-25</v>
      </c>
      <c r="O95" s="41">
        <f t="shared" si="9"/>
        <v>-26</v>
      </c>
      <c r="P95" s="41">
        <f t="shared" si="9"/>
        <v>-25</v>
      </c>
      <c r="Q95" s="41">
        <f t="shared" si="9"/>
        <v>-25</v>
      </c>
      <c r="R95" s="41">
        <f t="shared" si="9"/>
        <v>-28</v>
      </c>
      <c r="S95" s="41">
        <f t="shared" si="9"/>
        <v>48</v>
      </c>
      <c r="T95" s="41">
        <f t="shared" si="9"/>
        <v>90</v>
      </c>
      <c r="U95" s="41">
        <f t="shared" si="9"/>
        <v>60</v>
      </c>
      <c r="V95" s="41">
        <f t="shared" si="9"/>
        <v>48</v>
      </c>
      <c r="W95" s="41">
        <f t="shared" si="9"/>
        <v>40</v>
      </c>
      <c r="X95" s="41">
        <f t="shared" si="9"/>
        <v>56</v>
      </c>
      <c r="Y95" s="41">
        <f t="shared" si="9"/>
        <v>70</v>
      </c>
      <c r="Z95" s="41">
        <f t="shared" si="9"/>
        <v>70</v>
      </c>
      <c r="AA95" s="41">
        <f t="shared" si="9"/>
        <v>64</v>
      </c>
      <c r="AB95" s="42">
        <f t="shared" si="9"/>
        <v>59</v>
      </c>
    </row>
    <row r="96" spans="2:28" ht="17.25" thickTop="1" thickBot="1" x14ac:dyDescent="0.3">
      <c r="B96" s="43" t="str">
        <f t="shared" si="4"/>
        <v>23.04.2021</v>
      </c>
      <c r="C96" s="51">
        <f t="shared" si="5"/>
        <v>722</v>
      </c>
      <c r="D96" s="52">
        <f t="shared" si="6"/>
        <v>0</v>
      </c>
      <c r="E96" s="57">
        <f t="shared" si="9"/>
        <v>0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23</v>
      </c>
      <c r="M96" s="41">
        <f t="shared" si="9"/>
        <v>63</v>
      </c>
      <c r="N96" s="41">
        <f t="shared" si="9"/>
        <v>100</v>
      </c>
      <c r="O96" s="41">
        <f t="shared" si="9"/>
        <v>77</v>
      </c>
      <c r="P96" s="41">
        <f t="shared" si="9"/>
        <v>40</v>
      </c>
      <c r="Q96" s="41">
        <f t="shared" si="9"/>
        <v>40</v>
      </c>
      <c r="R96" s="41">
        <f t="shared" si="9"/>
        <v>40</v>
      </c>
      <c r="S96" s="41">
        <f t="shared" si="9"/>
        <v>61</v>
      </c>
      <c r="T96" s="41">
        <f t="shared" ref="T96:AB96" si="10">T26+T61</f>
        <v>77</v>
      </c>
      <c r="U96" s="41">
        <f t="shared" si="10"/>
        <v>58</v>
      </c>
      <c r="V96" s="41">
        <f t="shared" si="10"/>
        <v>40</v>
      </c>
      <c r="W96" s="41">
        <f t="shared" si="10"/>
        <v>40</v>
      </c>
      <c r="X96" s="41">
        <f t="shared" si="10"/>
        <v>0</v>
      </c>
      <c r="Y96" s="41">
        <f t="shared" si="10"/>
        <v>30</v>
      </c>
      <c r="Z96" s="41">
        <f t="shared" si="10"/>
        <v>0</v>
      </c>
      <c r="AA96" s="41">
        <f t="shared" si="10"/>
        <v>20</v>
      </c>
      <c r="AB96" s="42">
        <f t="shared" si="10"/>
        <v>13</v>
      </c>
    </row>
    <row r="97" spans="2:28" ht="17.25" thickTop="1" thickBot="1" x14ac:dyDescent="0.3">
      <c r="B97" s="43" t="str">
        <f t="shared" si="4"/>
        <v>24.04.2021</v>
      </c>
      <c r="C97" s="51">
        <f t="shared" si="5"/>
        <v>193</v>
      </c>
      <c r="D97" s="52">
        <f t="shared" si="6"/>
        <v>0</v>
      </c>
      <c r="E97" s="57">
        <f t="shared" ref="E97:AB104" si="11">E27+E62</f>
        <v>0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0</v>
      </c>
      <c r="N97" s="41">
        <f t="shared" si="11"/>
        <v>0</v>
      </c>
      <c r="O97" s="41">
        <f t="shared" si="11"/>
        <v>0</v>
      </c>
      <c r="P97" s="41">
        <f t="shared" si="11"/>
        <v>0</v>
      </c>
      <c r="Q97" s="41">
        <f t="shared" si="11"/>
        <v>0</v>
      </c>
      <c r="R97" s="41">
        <f t="shared" si="11"/>
        <v>0</v>
      </c>
      <c r="S97" s="41">
        <f t="shared" si="11"/>
        <v>47</v>
      </c>
      <c r="T97" s="41">
        <f t="shared" si="11"/>
        <v>69</v>
      </c>
      <c r="U97" s="41">
        <f t="shared" si="11"/>
        <v>0</v>
      </c>
      <c r="V97" s="41">
        <f t="shared" si="11"/>
        <v>0</v>
      </c>
      <c r="W97" s="41">
        <f t="shared" si="11"/>
        <v>15</v>
      </c>
      <c r="X97" s="41">
        <f t="shared" si="11"/>
        <v>0</v>
      </c>
      <c r="Y97" s="41">
        <f t="shared" si="11"/>
        <v>27</v>
      </c>
      <c r="Z97" s="41">
        <f t="shared" si="11"/>
        <v>15</v>
      </c>
      <c r="AA97" s="41">
        <f t="shared" si="11"/>
        <v>0</v>
      </c>
      <c r="AB97" s="42">
        <f t="shared" si="11"/>
        <v>20</v>
      </c>
    </row>
    <row r="98" spans="2:28" ht="17.25" thickTop="1" thickBot="1" x14ac:dyDescent="0.3">
      <c r="B98" s="43" t="str">
        <f t="shared" si="4"/>
        <v>25.04.2021</v>
      </c>
      <c r="C98" s="51">
        <f t="shared" si="5"/>
        <v>81</v>
      </c>
      <c r="D98" s="52">
        <f t="shared" si="6"/>
        <v>-322</v>
      </c>
      <c r="E98" s="57">
        <f t="shared" si="11"/>
        <v>20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0</v>
      </c>
      <c r="N98" s="41">
        <f t="shared" si="11"/>
        <v>0</v>
      </c>
      <c r="O98" s="41">
        <f t="shared" si="11"/>
        <v>-12</v>
      </c>
      <c r="P98" s="41">
        <f t="shared" si="11"/>
        <v>-10</v>
      </c>
      <c r="Q98" s="41">
        <f t="shared" si="11"/>
        <v>-12</v>
      </c>
      <c r="R98" s="41">
        <f t="shared" si="11"/>
        <v>-23</v>
      </c>
      <c r="S98" s="41">
        <f t="shared" si="11"/>
        <v>-50</v>
      </c>
      <c r="T98" s="41">
        <f t="shared" si="11"/>
        <v>-43</v>
      </c>
      <c r="U98" s="41">
        <f t="shared" si="11"/>
        <v>-42</v>
      </c>
      <c r="V98" s="41">
        <f t="shared" si="11"/>
        <v>-41</v>
      </c>
      <c r="W98" s="41">
        <f t="shared" si="11"/>
        <v>-50</v>
      </c>
      <c r="X98" s="41">
        <f t="shared" si="11"/>
        <v>-35</v>
      </c>
      <c r="Y98" s="41">
        <f t="shared" si="11"/>
        <v>28</v>
      </c>
      <c r="Z98" s="41">
        <f t="shared" si="11"/>
        <v>33</v>
      </c>
      <c r="AA98" s="41">
        <f t="shared" si="11"/>
        <v>0</v>
      </c>
      <c r="AB98" s="42">
        <f t="shared" si="11"/>
        <v>-4</v>
      </c>
    </row>
    <row r="99" spans="2:28" ht="17.25" thickTop="1" thickBot="1" x14ac:dyDescent="0.3">
      <c r="B99" s="43" t="str">
        <f t="shared" si="4"/>
        <v>26.04.2021</v>
      </c>
      <c r="C99" s="51">
        <f t="shared" si="5"/>
        <v>0</v>
      </c>
      <c r="D99" s="52">
        <f t="shared" si="6"/>
        <v>-259</v>
      </c>
      <c r="E99" s="57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-4</v>
      </c>
      <c r="P99" s="41">
        <f t="shared" si="11"/>
        <v>-11</v>
      </c>
      <c r="Q99" s="41">
        <f t="shared" si="11"/>
        <v>-12</v>
      </c>
      <c r="R99" s="41">
        <f t="shared" si="11"/>
        <v>-14</v>
      </c>
      <c r="S99" s="41">
        <f t="shared" si="11"/>
        <v>-9</v>
      </c>
      <c r="T99" s="41">
        <f t="shared" si="11"/>
        <v>-12</v>
      </c>
      <c r="U99" s="41">
        <f t="shared" si="11"/>
        <v>-12</v>
      </c>
      <c r="V99" s="41">
        <f t="shared" si="11"/>
        <v>-11</v>
      </c>
      <c r="W99" s="41">
        <f t="shared" si="11"/>
        <v>-6</v>
      </c>
      <c r="X99" s="41">
        <f t="shared" si="11"/>
        <v>-13</v>
      </c>
      <c r="Y99" s="41">
        <f t="shared" si="11"/>
        <v>-31</v>
      </c>
      <c r="Z99" s="41">
        <f t="shared" si="11"/>
        <v>-24</v>
      </c>
      <c r="AA99" s="41">
        <f t="shared" si="11"/>
        <v>-50</v>
      </c>
      <c r="AB99" s="42">
        <f t="shared" si="11"/>
        <v>-50</v>
      </c>
    </row>
    <row r="100" spans="2:28" ht="17.25" thickTop="1" thickBot="1" x14ac:dyDescent="0.3">
      <c r="B100" s="43" t="str">
        <f t="shared" si="4"/>
        <v>27.04.2021</v>
      </c>
      <c r="C100" s="51">
        <f t="shared" si="5"/>
        <v>49</v>
      </c>
      <c r="D100" s="52">
        <f t="shared" si="6"/>
        <v>-66</v>
      </c>
      <c r="E100" s="57">
        <f t="shared" si="11"/>
        <v>0</v>
      </c>
      <c r="F100" s="41">
        <f t="shared" si="11"/>
        <v>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-3</v>
      </c>
      <c r="Q100" s="41">
        <f t="shared" si="11"/>
        <v>-5</v>
      </c>
      <c r="R100" s="41">
        <f t="shared" si="11"/>
        <v>0</v>
      </c>
      <c r="S100" s="41">
        <f t="shared" si="11"/>
        <v>-18</v>
      </c>
      <c r="T100" s="41">
        <f t="shared" si="11"/>
        <v>-15</v>
      </c>
      <c r="U100" s="41">
        <f t="shared" si="11"/>
        <v>0</v>
      </c>
      <c r="V100" s="41">
        <f t="shared" si="11"/>
        <v>0</v>
      </c>
      <c r="W100" s="41">
        <f t="shared" si="11"/>
        <v>0</v>
      </c>
      <c r="X100" s="41">
        <f t="shared" si="11"/>
        <v>-25</v>
      </c>
      <c r="Y100" s="41">
        <f t="shared" si="11"/>
        <v>32</v>
      </c>
      <c r="Z100" s="41">
        <f t="shared" si="11"/>
        <v>4</v>
      </c>
      <c r="AA100" s="41">
        <f t="shared" si="11"/>
        <v>0</v>
      </c>
      <c r="AB100" s="42">
        <f t="shared" si="11"/>
        <v>13</v>
      </c>
    </row>
    <row r="101" spans="2:28" ht="17.25" thickTop="1" thickBot="1" x14ac:dyDescent="0.3">
      <c r="B101" s="43" t="str">
        <f t="shared" si="4"/>
        <v>28.04.2021</v>
      </c>
      <c r="C101" s="51">
        <f t="shared" si="5"/>
        <v>0</v>
      </c>
      <c r="D101" s="52">
        <f t="shared" si="6"/>
        <v>-192</v>
      </c>
      <c r="E101" s="57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0</v>
      </c>
      <c r="Q101" s="41">
        <f t="shared" si="11"/>
        <v>0</v>
      </c>
      <c r="R101" s="41">
        <f t="shared" si="11"/>
        <v>0</v>
      </c>
      <c r="S101" s="41">
        <f t="shared" si="11"/>
        <v>-45</v>
      </c>
      <c r="T101" s="41">
        <f t="shared" si="11"/>
        <v>-42</v>
      </c>
      <c r="U101" s="41">
        <f t="shared" si="11"/>
        <v>0</v>
      </c>
      <c r="V101" s="41">
        <f t="shared" si="11"/>
        <v>0</v>
      </c>
      <c r="W101" s="41">
        <f t="shared" si="11"/>
        <v>0</v>
      </c>
      <c r="X101" s="41">
        <f t="shared" si="11"/>
        <v>-32</v>
      </c>
      <c r="Y101" s="41">
        <f t="shared" si="11"/>
        <v>-40</v>
      </c>
      <c r="Z101" s="41">
        <f t="shared" si="11"/>
        <v>-12</v>
      </c>
      <c r="AA101" s="41">
        <f t="shared" si="11"/>
        <v>0</v>
      </c>
      <c r="AB101" s="42">
        <f t="shared" si="11"/>
        <v>-21</v>
      </c>
    </row>
    <row r="102" spans="2:28" ht="17.25" thickTop="1" thickBot="1" x14ac:dyDescent="0.3">
      <c r="B102" s="43" t="str">
        <f>B67</f>
        <v>29.04.2021</v>
      </c>
      <c r="C102" s="51">
        <f t="shared" si="5"/>
        <v>0</v>
      </c>
      <c r="D102" s="52">
        <f t="shared" si="6"/>
        <v>-238</v>
      </c>
      <c r="E102" s="57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0</v>
      </c>
      <c r="R102" s="41">
        <f t="shared" si="11"/>
        <v>0</v>
      </c>
      <c r="S102" s="41">
        <f t="shared" si="11"/>
        <v>-20</v>
      </c>
      <c r="T102" s="41">
        <f t="shared" si="11"/>
        <v>-20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-27</v>
      </c>
      <c r="Y102" s="41">
        <f t="shared" si="11"/>
        <v>-39</v>
      </c>
      <c r="Z102" s="41">
        <f t="shared" si="11"/>
        <v>-32</v>
      </c>
      <c r="AA102" s="41">
        <f t="shared" si="11"/>
        <v>-50</v>
      </c>
      <c r="AB102" s="42">
        <f t="shared" si="11"/>
        <v>-50</v>
      </c>
    </row>
    <row r="103" spans="2:28" ht="17.25" thickTop="1" thickBot="1" x14ac:dyDescent="0.3">
      <c r="B103" s="43" t="str">
        <f t="shared" si="4"/>
        <v>30.04.2021</v>
      </c>
      <c r="C103" s="51">
        <f t="shared" si="5"/>
        <v>0</v>
      </c>
      <c r="D103" s="52">
        <f t="shared" si="6"/>
        <v>-122</v>
      </c>
      <c r="E103" s="48">
        <f t="shared" si="11"/>
        <v>0</v>
      </c>
      <c r="F103" s="45">
        <f t="shared" si="11"/>
        <v>0</v>
      </c>
      <c r="G103" s="45">
        <f t="shared" si="11"/>
        <v>0</v>
      </c>
      <c r="H103" s="45">
        <f t="shared" si="11"/>
        <v>0</v>
      </c>
      <c r="I103" s="45">
        <f t="shared" si="11"/>
        <v>0</v>
      </c>
      <c r="J103" s="45">
        <f t="shared" si="11"/>
        <v>0</v>
      </c>
      <c r="K103" s="45">
        <f t="shared" si="11"/>
        <v>0</v>
      </c>
      <c r="L103" s="45">
        <f t="shared" si="11"/>
        <v>0</v>
      </c>
      <c r="M103" s="45">
        <f t="shared" si="11"/>
        <v>0</v>
      </c>
      <c r="N103" s="45">
        <f t="shared" si="11"/>
        <v>0</v>
      </c>
      <c r="O103" s="45">
        <f t="shared" si="11"/>
        <v>0</v>
      </c>
      <c r="P103" s="45">
        <f t="shared" si="11"/>
        <v>0</v>
      </c>
      <c r="Q103" s="45">
        <f t="shared" si="11"/>
        <v>0</v>
      </c>
      <c r="R103" s="45">
        <f t="shared" si="11"/>
        <v>0</v>
      </c>
      <c r="S103" s="45">
        <f t="shared" si="11"/>
        <v>0</v>
      </c>
      <c r="T103" s="45">
        <f t="shared" si="11"/>
        <v>0</v>
      </c>
      <c r="U103" s="45">
        <f t="shared" si="11"/>
        <v>0</v>
      </c>
      <c r="V103" s="45">
        <f t="shared" si="11"/>
        <v>0</v>
      </c>
      <c r="W103" s="45">
        <f t="shared" si="11"/>
        <v>0</v>
      </c>
      <c r="X103" s="45">
        <f t="shared" si="11"/>
        <v>-22</v>
      </c>
      <c r="Y103" s="45">
        <f t="shared" si="11"/>
        <v>-40</v>
      </c>
      <c r="Z103" s="45">
        <f t="shared" si="11"/>
        <v>-34</v>
      </c>
      <c r="AA103" s="45">
        <f t="shared" si="11"/>
        <v>0</v>
      </c>
      <c r="AB103" s="46">
        <f t="shared" si="11"/>
        <v>-26</v>
      </c>
    </row>
    <row r="104" spans="2:28" ht="16.5" hidden="1" thickTop="1" x14ac:dyDescent="0.25">
      <c r="B104" s="47" t="str">
        <f t="shared" si="4"/>
        <v>31.04.2021</v>
      </c>
      <c r="C104" s="62">
        <f t="shared" si="5"/>
        <v>0</v>
      </c>
      <c r="D104" s="63">
        <f t="shared" si="6"/>
        <v>0</v>
      </c>
      <c r="E104" s="48">
        <f t="shared" si="11"/>
        <v>0</v>
      </c>
      <c r="F104" s="45">
        <f t="shared" si="11"/>
        <v>0</v>
      </c>
      <c r="G104" s="45">
        <f t="shared" si="11"/>
        <v>0</v>
      </c>
      <c r="H104" s="45">
        <f t="shared" si="11"/>
        <v>0</v>
      </c>
      <c r="I104" s="45">
        <f t="shared" si="11"/>
        <v>0</v>
      </c>
      <c r="J104" s="45">
        <f t="shared" si="11"/>
        <v>0</v>
      </c>
      <c r="K104" s="45">
        <f t="shared" si="11"/>
        <v>0</v>
      </c>
      <c r="L104" s="45">
        <f t="shared" si="11"/>
        <v>0</v>
      </c>
      <c r="M104" s="45">
        <f t="shared" si="11"/>
        <v>0</v>
      </c>
      <c r="N104" s="45">
        <f t="shared" si="11"/>
        <v>0</v>
      </c>
      <c r="O104" s="45">
        <f t="shared" si="11"/>
        <v>0</v>
      </c>
      <c r="P104" s="45">
        <f t="shared" si="11"/>
        <v>0</v>
      </c>
      <c r="Q104" s="45">
        <f t="shared" si="11"/>
        <v>0</v>
      </c>
      <c r="R104" s="45">
        <f t="shared" si="11"/>
        <v>0</v>
      </c>
      <c r="S104" s="45">
        <f t="shared" si="11"/>
        <v>0</v>
      </c>
      <c r="T104" s="45">
        <f t="shared" si="11"/>
        <v>0</v>
      </c>
      <c r="U104" s="45">
        <f t="shared" si="11"/>
        <v>0</v>
      </c>
      <c r="V104" s="45">
        <f t="shared" si="11"/>
        <v>0</v>
      </c>
      <c r="W104" s="45">
        <f t="shared" si="11"/>
        <v>0</v>
      </c>
      <c r="X104" s="45">
        <f t="shared" si="11"/>
        <v>0</v>
      </c>
      <c r="Y104" s="45">
        <f t="shared" si="11"/>
        <v>0</v>
      </c>
      <c r="Z104" s="45">
        <f t="shared" si="11"/>
        <v>0</v>
      </c>
      <c r="AA104" s="45">
        <f t="shared" si="11"/>
        <v>0</v>
      </c>
      <c r="AB104" s="46">
        <f t="shared" si="11"/>
        <v>0</v>
      </c>
    </row>
    <row r="105" spans="2:28" ht="15.75" thickTop="1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H15" sqref="H15"/>
    </sheetView>
  </sheetViews>
  <sheetFormatPr defaultRowHeight="15" x14ac:dyDescent="0.25"/>
  <cols>
    <col min="1" max="1" width="9.140625" style="1"/>
    <col min="2" max="2" width="14.28515625" style="1" customWidth="1"/>
    <col min="3" max="3" width="7.28515625" style="1" customWidth="1"/>
    <col min="4" max="4" width="16.28515625" style="1" customWidth="1"/>
    <col min="5" max="16384" width="9.140625" style="1"/>
  </cols>
  <sheetData>
    <row r="2" spans="2:28" ht="19.5" thickBot="1" x14ac:dyDescent="0.3">
      <c r="B2" s="83" t="s">
        <v>36</v>
      </c>
      <c r="C2" s="85" t="s">
        <v>37</v>
      </c>
      <c r="D2" s="86"/>
      <c r="E2" s="89" t="s">
        <v>38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thickTop="1" thickBot="1" x14ac:dyDescent="0.3">
      <c r="B3" s="84"/>
      <c r="C3" s="87"/>
      <c r="D3" s="88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01.04.2021</v>
      </c>
      <c r="C4" s="79">
        <f>SUM(E4:AB4)</f>
        <v>1761.7620000000002</v>
      </c>
      <c r="D4" s="80"/>
      <c r="E4" s="40">
        <v>16.683</v>
      </c>
      <c r="F4" s="41">
        <v>83.39</v>
      </c>
      <c r="G4" s="41">
        <v>130.38900000000001</v>
      </c>
      <c r="H4" s="41">
        <v>153.15199999999999</v>
      </c>
      <c r="I4" s="41">
        <v>166.511</v>
      </c>
      <c r="J4" s="41">
        <v>154.017</v>
      </c>
      <c r="K4" s="41">
        <v>148.19800000000001</v>
      </c>
      <c r="L4" s="41">
        <v>146.376</v>
      </c>
      <c r="M4" s="41">
        <v>110.84399999999999</v>
      </c>
      <c r="N4" s="41">
        <v>64.983000000000004</v>
      </c>
      <c r="O4" s="41">
        <v>88.046999999999997</v>
      </c>
      <c r="P4" s="41">
        <v>82.296999999999997</v>
      </c>
      <c r="Q4" s="41">
        <v>63.594000000000001</v>
      </c>
      <c r="R4" s="41">
        <v>72.399000000000001</v>
      </c>
      <c r="S4" s="41">
        <v>50.94</v>
      </c>
      <c r="T4" s="41">
        <v>53.433999999999997</v>
      </c>
      <c r="U4" s="41">
        <v>74.341999999999999</v>
      </c>
      <c r="V4" s="41">
        <v>74.138000000000005</v>
      </c>
      <c r="W4" s="41">
        <v>70.855000000000004</v>
      </c>
      <c r="X4" s="41">
        <v>-23.045999999999999</v>
      </c>
      <c r="Y4" s="41">
        <v>-2.758</v>
      </c>
      <c r="Z4" s="41">
        <v>-5.5190000000000001</v>
      </c>
      <c r="AA4" s="41">
        <v>-19.646000000000001</v>
      </c>
      <c r="AB4" s="42">
        <v>8.1419999999999995</v>
      </c>
    </row>
    <row r="5" spans="2:28" ht="17.25" thickTop="1" thickBot="1" x14ac:dyDescent="0.3">
      <c r="B5" s="43" t="str">
        <f>'Angazirana aFRR energija'!B5</f>
        <v>02.04.2021</v>
      </c>
      <c r="C5" s="79">
        <f t="shared" ref="C5:C34" si="0">SUM(E5:AB5)</f>
        <v>311.55599999999993</v>
      </c>
      <c r="D5" s="80"/>
      <c r="E5" s="40">
        <v>11.356999999999999</v>
      </c>
      <c r="F5" s="41">
        <v>28.782</v>
      </c>
      <c r="G5" s="41">
        <v>26.515999999999998</v>
      </c>
      <c r="H5" s="41">
        <v>33.515999999999998</v>
      </c>
      <c r="I5" s="41">
        <v>42.536000000000001</v>
      </c>
      <c r="J5" s="41">
        <v>19.949000000000002</v>
      </c>
      <c r="K5" s="41">
        <v>8.6359999999999992</v>
      </c>
      <c r="L5" s="41">
        <v>9.9689999999999994</v>
      </c>
      <c r="M5" s="41">
        <v>-1.7410000000000001</v>
      </c>
      <c r="N5" s="41">
        <v>-3.54</v>
      </c>
      <c r="O5" s="41">
        <v>-4.32</v>
      </c>
      <c r="P5" s="41">
        <v>-5.21</v>
      </c>
      <c r="Q5" s="41">
        <v>-1.3859999999999999</v>
      </c>
      <c r="R5" s="41">
        <v>17.956</v>
      </c>
      <c r="S5" s="41">
        <v>2.9620000000000002</v>
      </c>
      <c r="T5" s="41">
        <v>17.901</v>
      </c>
      <c r="U5" s="41">
        <v>28.927</v>
      </c>
      <c r="V5" s="41">
        <v>49.91</v>
      </c>
      <c r="W5" s="41">
        <v>44.392000000000003</v>
      </c>
      <c r="X5" s="41">
        <v>1.7849999999999999</v>
      </c>
      <c r="Y5" s="41">
        <v>-3.79</v>
      </c>
      <c r="Z5" s="41">
        <v>-18.379000000000001</v>
      </c>
      <c r="AA5" s="41">
        <v>-19.390999999999998</v>
      </c>
      <c r="AB5" s="42">
        <v>24.219000000000001</v>
      </c>
    </row>
    <row r="6" spans="2:28" ht="17.25" thickTop="1" thickBot="1" x14ac:dyDescent="0.3">
      <c r="B6" s="43" t="str">
        <f>'Angazirana aFRR energija'!B6</f>
        <v>03.04.2021</v>
      </c>
      <c r="C6" s="79">
        <f t="shared" si="0"/>
        <v>320.84800000000013</v>
      </c>
      <c r="D6" s="80"/>
      <c r="E6" s="40">
        <v>-2.234</v>
      </c>
      <c r="F6" s="41">
        <v>6.43</v>
      </c>
      <c r="G6" s="41">
        <v>39.698999999999998</v>
      </c>
      <c r="H6" s="41">
        <v>58.363</v>
      </c>
      <c r="I6" s="41">
        <v>67.662000000000006</v>
      </c>
      <c r="J6" s="41">
        <v>56.026000000000003</v>
      </c>
      <c r="K6" s="41">
        <v>52.665999999999997</v>
      </c>
      <c r="L6" s="41">
        <v>47.478000000000002</v>
      </c>
      <c r="M6" s="41">
        <v>5.0220000000000002</v>
      </c>
      <c r="N6" s="41">
        <v>31.045999999999999</v>
      </c>
      <c r="O6" s="41">
        <v>-3.9449999999999998</v>
      </c>
      <c r="P6" s="41">
        <v>-9.5950000000000006</v>
      </c>
      <c r="Q6" s="41">
        <v>6.2539999999999996</v>
      </c>
      <c r="R6" s="41">
        <v>-9.9420000000000002</v>
      </c>
      <c r="S6" s="41">
        <v>-0.33200000000000002</v>
      </c>
      <c r="T6" s="41">
        <v>22.486999999999998</v>
      </c>
      <c r="U6" s="41">
        <v>8.44</v>
      </c>
      <c r="V6" s="41">
        <v>-16.292000000000002</v>
      </c>
      <c r="W6" s="41">
        <v>-7.0419999999999998</v>
      </c>
      <c r="X6" s="41">
        <v>-23.19</v>
      </c>
      <c r="Y6" s="41">
        <v>1.913</v>
      </c>
      <c r="Z6" s="41">
        <v>-5.3639999999999999</v>
      </c>
      <c r="AA6" s="41">
        <v>-3.3090000000000002</v>
      </c>
      <c r="AB6" s="42">
        <v>-1.393</v>
      </c>
    </row>
    <row r="7" spans="2:28" ht="17.25" thickTop="1" thickBot="1" x14ac:dyDescent="0.3">
      <c r="B7" s="43" t="str">
        <f>'Angazirana aFRR energija'!B7</f>
        <v>04.04.2021</v>
      </c>
      <c r="C7" s="79">
        <f t="shared" si="0"/>
        <v>69.569000000000059</v>
      </c>
      <c r="D7" s="80"/>
      <c r="E7" s="40">
        <v>18.085000000000001</v>
      </c>
      <c r="F7" s="41">
        <v>46.030999999999999</v>
      </c>
      <c r="G7" s="41">
        <v>56.930999999999997</v>
      </c>
      <c r="H7" s="41">
        <v>60.177999999999997</v>
      </c>
      <c r="I7" s="41">
        <v>65.563999999999993</v>
      </c>
      <c r="J7" s="41">
        <v>42.625</v>
      </c>
      <c r="K7" s="41">
        <v>31.210999999999999</v>
      </c>
      <c r="L7" s="41">
        <v>0.72799999999999998</v>
      </c>
      <c r="M7" s="41">
        <v>-18.128</v>
      </c>
      <c r="N7" s="41">
        <v>-34.308</v>
      </c>
      <c r="O7" s="41">
        <v>-25.295999999999999</v>
      </c>
      <c r="P7" s="41">
        <v>-4.95</v>
      </c>
      <c r="Q7" s="41">
        <v>-8.7469999999999999</v>
      </c>
      <c r="R7" s="41">
        <v>-38.64</v>
      </c>
      <c r="S7" s="41">
        <v>-40.036000000000001</v>
      </c>
      <c r="T7" s="41">
        <v>-22.254000000000001</v>
      </c>
      <c r="U7" s="41">
        <v>-7.8390000000000004</v>
      </c>
      <c r="V7" s="41">
        <v>-8.0609999999999999</v>
      </c>
      <c r="W7" s="41">
        <v>-9.1809999999999992</v>
      </c>
      <c r="X7" s="41">
        <v>-36.024999999999999</v>
      </c>
      <c r="Y7" s="41">
        <v>-0.34399999999999997</v>
      </c>
      <c r="Z7" s="41">
        <v>-6.2270000000000003</v>
      </c>
      <c r="AA7" s="41">
        <v>0.53900000000000003</v>
      </c>
      <c r="AB7" s="42">
        <v>7.7130000000000001</v>
      </c>
    </row>
    <row r="8" spans="2:28" ht="17.25" thickTop="1" thickBot="1" x14ac:dyDescent="0.3">
      <c r="B8" s="43" t="str">
        <f>'Angazirana aFRR energija'!B8</f>
        <v>05.04.2021</v>
      </c>
      <c r="C8" s="79">
        <f t="shared" si="0"/>
        <v>-153.58999999999997</v>
      </c>
      <c r="D8" s="80"/>
      <c r="E8" s="40">
        <v>6.5490000000000004</v>
      </c>
      <c r="F8" s="41">
        <v>29.69</v>
      </c>
      <c r="G8" s="41">
        <v>51.155999999999999</v>
      </c>
      <c r="H8" s="41">
        <v>47.432000000000002</v>
      </c>
      <c r="I8" s="41">
        <v>55.966999999999999</v>
      </c>
      <c r="J8" s="41">
        <v>36.204000000000001</v>
      </c>
      <c r="K8" s="41">
        <v>-20.346</v>
      </c>
      <c r="L8" s="41">
        <v>-27.934000000000001</v>
      </c>
      <c r="M8" s="41">
        <v>-24.719000000000001</v>
      </c>
      <c r="N8" s="41">
        <v>-3.9239999999999999</v>
      </c>
      <c r="O8" s="41">
        <v>3.6480000000000001</v>
      </c>
      <c r="P8" s="41">
        <v>-1.075</v>
      </c>
      <c r="Q8" s="41">
        <v>-4.1820000000000004</v>
      </c>
      <c r="R8" s="41">
        <v>-2.3290000000000002</v>
      </c>
      <c r="S8" s="41">
        <v>-27.2</v>
      </c>
      <c r="T8" s="41">
        <v>-6.7220000000000004</v>
      </c>
      <c r="U8" s="41">
        <v>7.19</v>
      </c>
      <c r="V8" s="41">
        <v>-9.9510000000000005</v>
      </c>
      <c r="W8" s="41">
        <v>-35.222999999999999</v>
      </c>
      <c r="X8" s="41">
        <v>-67.384</v>
      </c>
      <c r="Y8" s="41">
        <v>-50.771999999999998</v>
      </c>
      <c r="Z8" s="41">
        <v>-57.673000000000002</v>
      </c>
      <c r="AA8" s="41">
        <v>-36.26</v>
      </c>
      <c r="AB8" s="42">
        <v>-15.731999999999999</v>
      </c>
    </row>
    <row r="9" spans="2:28" ht="17.25" thickTop="1" thickBot="1" x14ac:dyDescent="0.3">
      <c r="B9" s="43" t="str">
        <f>'Angazirana aFRR energija'!B9</f>
        <v>06.04.2021</v>
      </c>
      <c r="C9" s="79">
        <f t="shared" si="0"/>
        <v>515.51699999999994</v>
      </c>
      <c r="D9" s="80"/>
      <c r="E9" s="40">
        <v>-4.6040000000000001</v>
      </c>
      <c r="F9" s="41">
        <v>18.826000000000001</v>
      </c>
      <c r="G9" s="41">
        <v>61.341999999999999</v>
      </c>
      <c r="H9" s="41">
        <v>72.287000000000006</v>
      </c>
      <c r="I9" s="41">
        <v>71.162999999999997</v>
      </c>
      <c r="J9" s="41">
        <v>40.011000000000003</v>
      </c>
      <c r="K9" s="41">
        <v>16.396000000000001</v>
      </c>
      <c r="L9" s="41">
        <v>-11.603999999999999</v>
      </c>
      <c r="M9" s="41">
        <v>-23.901</v>
      </c>
      <c r="N9" s="41">
        <v>15.042</v>
      </c>
      <c r="O9" s="41">
        <v>8.7929999999999993</v>
      </c>
      <c r="P9" s="41">
        <v>7.0780000000000003</v>
      </c>
      <c r="Q9" s="41">
        <v>28.631</v>
      </c>
      <c r="R9" s="41">
        <v>38.139000000000003</v>
      </c>
      <c r="S9" s="41">
        <v>15.89</v>
      </c>
      <c r="T9" s="41">
        <v>35.061</v>
      </c>
      <c r="U9" s="41">
        <v>48.820999999999998</v>
      </c>
      <c r="V9" s="41">
        <v>55.408999999999999</v>
      </c>
      <c r="W9" s="41">
        <v>70.872</v>
      </c>
      <c r="X9" s="41">
        <v>-12.582000000000001</v>
      </c>
      <c r="Y9" s="41">
        <v>-30.065999999999999</v>
      </c>
      <c r="Z9" s="41">
        <v>-2.9580000000000002</v>
      </c>
      <c r="AA9" s="41">
        <v>-11.239000000000001</v>
      </c>
      <c r="AB9" s="42">
        <v>8.7100000000000009</v>
      </c>
    </row>
    <row r="10" spans="2:28" ht="17.25" thickTop="1" thickBot="1" x14ac:dyDescent="0.3">
      <c r="B10" s="43" t="str">
        <f>'Angazirana aFRR energija'!B10</f>
        <v>07.04.2021</v>
      </c>
      <c r="C10" s="79">
        <f t="shared" si="0"/>
        <v>388.18300000000005</v>
      </c>
      <c r="D10" s="80"/>
      <c r="E10" s="40">
        <v>22.364999999999998</v>
      </c>
      <c r="F10" s="41">
        <v>60.582999999999998</v>
      </c>
      <c r="G10" s="41">
        <v>105.107</v>
      </c>
      <c r="H10" s="41">
        <v>106.492</v>
      </c>
      <c r="I10" s="41">
        <v>100.917</v>
      </c>
      <c r="J10" s="41">
        <v>88.305999999999997</v>
      </c>
      <c r="K10" s="41">
        <v>74.444999999999993</v>
      </c>
      <c r="L10" s="41">
        <v>-2.7069999999999999</v>
      </c>
      <c r="M10" s="41">
        <v>-22.625</v>
      </c>
      <c r="N10" s="41">
        <v>-4.032</v>
      </c>
      <c r="O10" s="41">
        <v>2.6190000000000002</v>
      </c>
      <c r="P10" s="41">
        <v>-21.212</v>
      </c>
      <c r="Q10" s="41">
        <v>-11.999000000000001</v>
      </c>
      <c r="R10" s="41">
        <v>-1.079</v>
      </c>
      <c r="S10" s="41">
        <v>-17.550999999999998</v>
      </c>
      <c r="T10" s="41">
        <v>-43.804000000000002</v>
      </c>
      <c r="U10" s="41">
        <v>4.6269999999999998</v>
      </c>
      <c r="V10" s="41">
        <v>-22.268000000000001</v>
      </c>
      <c r="W10" s="41">
        <v>8.8520000000000003</v>
      </c>
      <c r="X10" s="41">
        <v>-10.638999999999999</v>
      </c>
      <c r="Y10" s="41">
        <v>-2.0169999999999999</v>
      </c>
      <c r="Z10" s="41">
        <v>4.5</v>
      </c>
      <c r="AA10" s="41">
        <v>-33.76</v>
      </c>
      <c r="AB10" s="42">
        <v>3.0630000000000002</v>
      </c>
    </row>
    <row r="11" spans="2:28" ht="17.25" thickTop="1" thickBot="1" x14ac:dyDescent="0.3">
      <c r="B11" s="43" t="str">
        <f>'Angazirana aFRR energija'!B11</f>
        <v>08.04.2021</v>
      </c>
      <c r="C11" s="79">
        <f t="shared" si="0"/>
        <v>-144.042</v>
      </c>
      <c r="D11" s="80"/>
      <c r="E11" s="40">
        <v>-33.781999999999996</v>
      </c>
      <c r="F11" s="41">
        <v>-20.523</v>
      </c>
      <c r="G11" s="41">
        <v>-1.1819999999999999</v>
      </c>
      <c r="H11" s="41">
        <v>25.666</v>
      </c>
      <c r="I11" s="41">
        <v>33.338000000000001</v>
      </c>
      <c r="J11" s="41">
        <v>22.363</v>
      </c>
      <c r="K11" s="41">
        <v>-27.472000000000001</v>
      </c>
      <c r="L11" s="41">
        <v>-35.722999999999999</v>
      </c>
      <c r="M11" s="41">
        <v>-8.2469999999999999</v>
      </c>
      <c r="N11" s="41">
        <v>-14.731999999999999</v>
      </c>
      <c r="O11" s="41">
        <v>-6.3029999999999999</v>
      </c>
      <c r="P11" s="41">
        <v>7.5949999999999998</v>
      </c>
      <c r="Q11" s="41">
        <v>-5.742</v>
      </c>
      <c r="R11" s="41">
        <v>4.0750000000000002</v>
      </c>
      <c r="S11" s="41">
        <v>-21.846</v>
      </c>
      <c r="T11" s="41">
        <v>-6.9420000000000002</v>
      </c>
      <c r="U11" s="41">
        <v>10.282999999999999</v>
      </c>
      <c r="V11" s="41">
        <v>1.143</v>
      </c>
      <c r="W11" s="41">
        <v>15.426</v>
      </c>
      <c r="X11" s="41">
        <v>-29.721</v>
      </c>
      <c r="Y11" s="41">
        <v>-1.718</v>
      </c>
      <c r="Z11" s="41">
        <v>9.7249999999999996</v>
      </c>
      <c r="AA11" s="41">
        <v>-45.429000000000002</v>
      </c>
      <c r="AB11" s="42">
        <v>-14.294</v>
      </c>
    </row>
    <row r="12" spans="2:28" ht="17.25" thickTop="1" thickBot="1" x14ac:dyDescent="0.3">
      <c r="B12" s="43" t="str">
        <f>'Angazirana aFRR energija'!B12</f>
        <v>09.04.2021</v>
      </c>
      <c r="C12" s="79">
        <f t="shared" si="0"/>
        <v>49.162000000000027</v>
      </c>
      <c r="D12" s="80"/>
      <c r="E12" s="40">
        <v>-7.34</v>
      </c>
      <c r="F12" s="41">
        <v>-0.42499999999999999</v>
      </c>
      <c r="G12" s="41">
        <v>15.797000000000001</v>
      </c>
      <c r="H12" s="41">
        <v>28.393999999999998</v>
      </c>
      <c r="I12" s="41">
        <v>50.773000000000003</v>
      </c>
      <c r="J12" s="41">
        <v>-5.6</v>
      </c>
      <c r="K12" s="41">
        <v>-10.542999999999999</v>
      </c>
      <c r="L12" s="41">
        <v>-29.087</v>
      </c>
      <c r="M12" s="41">
        <v>-19.335000000000001</v>
      </c>
      <c r="N12" s="41">
        <v>9.3490000000000002</v>
      </c>
      <c r="O12" s="41">
        <v>2.1890000000000001</v>
      </c>
      <c r="P12" s="41">
        <v>-3.0000000000000001E-3</v>
      </c>
      <c r="Q12" s="41">
        <v>24.337</v>
      </c>
      <c r="R12" s="41">
        <v>49.332999999999998</v>
      </c>
      <c r="S12" s="41">
        <v>-5.5650000000000004</v>
      </c>
      <c r="T12" s="41">
        <v>5.6710000000000003</v>
      </c>
      <c r="U12" s="41">
        <v>5.58</v>
      </c>
      <c r="V12" s="41">
        <v>-1.0229999999999999</v>
      </c>
      <c r="W12" s="41">
        <v>1.9950000000000001</v>
      </c>
      <c r="X12" s="41">
        <v>-47.366</v>
      </c>
      <c r="Y12" s="41">
        <v>-2.2879999999999998</v>
      </c>
      <c r="Z12" s="41">
        <v>5.0419999999999998</v>
      </c>
      <c r="AA12" s="41">
        <v>-14.861000000000001</v>
      </c>
      <c r="AB12" s="42">
        <v>-5.8620000000000001</v>
      </c>
    </row>
    <row r="13" spans="2:28" ht="17.25" thickTop="1" thickBot="1" x14ac:dyDescent="0.3">
      <c r="B13" s="43" t="str">
        <f>'Angazirana aFRR energija'!B13</f>
        <v>10.04.2021</v>
      </c>
      <c r="C13" s="79">
        <f t="shared" si="0"/>
        <v>143.96800000000002</v>
      </c>
      <c r="D13" s="80"/>
      <c r="E13" s="40">
        <v>0.498</v>
      </c>
      <c r="F13" s="41">
        <v>-4.07</v>
      </c>
      <c r="G13" s="41">
        <v>25.152999999999999</v>
      </c>
      <c r="H13" s="41">
        <v>40.49</v>
      </c>
      <c r="I13" s="41">
        <v>40.816000000000003</v>
      </c>
      <c r="J13" s="41">
        <v>18.507999999999999</v>
      </c>
      <c r="K13" s="41">
        <v>6.7320000000000002</v>
      </c>
      <c r="L13" s="41">
        <v>-4.9560000000000004</v>
      </c>
      <c r="M13" s="41">
        <v>-11.911</v>
      </c>
      <c r="N13" s="41">
        <v>-13.250999999999999</v>
      </c>
      <c r="O13" s="41">
        <v>11.548</v>
      </c>
      <c r="P13" s="41">
        <v>9.2810000000000006</v>
      </c>
      <c r="Q13" s="41">
        <v>11.061</v>
      </c>
      <c r="R13" s="41">
        <v>-2.1360000000000001</v>
      </c>
      <c r="S13" s="41">
        <v>-8.4960000000000004</v>
      </c>
      <c r="T13" s="41">
        <v>14.678000000000001</v>
      </c>
      <c r="U13" s="41">
        <v>21.385999999999999</v>
      </c>
      <c r="V13" s="41">
        <v>28.227</v>
      </c>
      <c r="W13" s="41">
        <v>4.45</v>
      </c>
      <c r="X13" s="41">
        <v>-23.597000000000001</v>
      </c>
      <c r="Y13" s="41">
        <v>-0.55200000000000005</v>
      </c>
      <c r="Z13" s="41">
        <v>2.3580000000000001</v>
      </c>
      <c r="AA13" s="41">
        <v>-19.498000000000001</v>
      </c>
      <c r="AB13" s="42">
        <v>-2.7509999999999999</v>
      </c>
    </row>
    <row r="14" spans="2:28" ht="17.25" thickTop="1" thickBot="1" x14ac:dyDescent="0.3">
      <c r="B14" s="43" t="str">
        <f>'Angazirana aFRR energija'!B14</f>
        <v>11.04.2021</v>
      </c>
      <c r="C14" s="79">
        <f t="shared" si="0"/>
        <v>-158.54</v>
      </c>
      <c r="D14" s="80"/>
      <c r="E14" s="40">
        <v>3.1440000000000001</v>
      </c>
      <c r="F14" s="41">
        <v>7.3630000000000004</v>
      </c>
      <c r="G14" s="41">
        <v>31.545000000000002</v>
      </c>
      <c r="H14" s="41">
        <v>53.271000000000001</v>
      </c>
      <c r="I14" s="41">
        <v>62.265000000000001</v>
      </c>
      <c r="J14" s="41">
        <v>49.405000000000001</v>
      </c>
      <c r="K14" s="41">
        <v>24.545999999999999</v>
      </c>
      <c r="L14" s="41">
        <v>-35.896999999999998</v>
      </c>
      <c r="M14" s="41">
        <v>-51.902999999999999</v>
      </c>
      <c r="N14" s="41">
        <v>-32.826999999999998</v>
      </c>
      <c r="O14" s="41">
        <v>-0.58699999999999997</v>
      </c>
      <c r="P14" s="41">
        <v>4.3520000000000003</v>
      </c>
      <c r="Q14" s="41">
        <v>-5.0780000000000003</v>
      </c>
      <c r="R14" s="41">
        <v>-6.3639999999999999</v>
      </c>
      <c r="S14" s="41">
        <v>2.88</v>
      </c>
      <c r="T14" s="41">
        <v>9.3979999999999997</v>
      </c>
      <c r="U14" s="41">
        <v>-2.0529999999999999</v>
      </c>
      <c r="V14" s="41">
        <v>-7.2809999999999997</v>
      </c>
      <c r="W14" s="41">
        <v>-16.411000000000001</v>
      </c>
      <c r="X14" s="41">
        <v>-76.783000000000001</v>
      </c>
      <c r="Y14" s="41">
        <v>-96.58</v>
      </c>
      <c r="Z14" s="41">
        <v>-70.915999999999997</v>
      </c>
      <c r="AA14" s="41">
        <v>-2.1040000000000001</v>
      </c>
      <c r="AB14" s="42">
        <v>-1.925</v>
      </c>
    </row>
    <row r="15" spans="2:28" ht="17.25" thickTop="1" thickBot="1" x14ac:dyDescent="0.3">
      <c r="B15" s="43" t="str">
        <f>'Angazirana aFRR energija'!B15</f>
        <v>12.04.2021</v>
      </c>
      <c r="C15" s="79">
        <f t="shared" si="0"/>
        <v>473.74300000000005</v>
      </c>
      <c r="D15" s="80"/>
      <c r="E15" s="40">
        <v>16.27</v>
      </c>
      <c r="F15" s="41">
        <v>18.724</v>
      </c>
      <c r="G15" s="41">
        <v>33.146999999999998</v>
      </c>
      <c r="H15" s="41">
        <v>47.045999999999999</v>
      </c>
      <c r="I15" s="41">
        <v>45.628</v>
      </c>
      <c r="J15" s="41">
        <v>44.838999999999999</v>
      </c>
      <c r="K15" s="41">
        <v>49.344999999999999</v>
      </c>
      <c r="L15" s="41">
        <v>0.85499999999999998</v>
      </c>
      <c r="M15" s="41">
        <v>-19.87</v>
      </c>
      <c r="N15" s="41">
        <v>-3.5419999999999998</v>
      </c>
      <c r="O15" s="41">
        <v>-0.16500000000000001</v>
      </c>
      <c r="P15" s="41">
        <v>27.402999999999999</v>
      </c>
      <c r="Q15" s="41">
        <v>38.756999999999998</v>
      </c>
      <c r="R15" s="41">
        <v>33.192</v>
      </c>
      <c r="S15" s="41">
        <v>14.609</v>
      </c>
      <c r="T15" s="41">
        <v>13.199</v>
      </c>
      <c r="U15" s="41">
        <v>49.47</v>
      </c>
      <c r="V15" s="41">
        <v>51.92</v>
      </c>
      <c r="W15" s="41">
        <v>22.099</v>
      </c>
      <c r="X15" s="41">
        <v>-11.952</v>
      </c>
      <c r="Y15" s="41">
        <v>1.8049999999999999</v>
      </c>
      <c r="Z15" s="41">
        <v>10.82</v>
      </c>
      <c r="AA15" s="41">
        <v>-14.067</v>
      </c>
      <c r="AB15" s="42">
        <v>4.2110000000000003</v>
      </c>
    </row>
    <row r="16" spans="2:28" ht="17.25" thickTop="1" thickBot="1" x14ac:dyDescent="0.3">
      <c r="B16" s="43" t="str">
        <f>'Angazirana aFRR energija'!B16</f>
        <v>13.04.2021</v>
      </c>
      <c r="C16" s="79">
        <f t="shared" si="0"/>
        <v>686.66499999999996</v>
      </c>
      <c r="D16" s="80"/>
      <c r="E16" s="40">
        <v>9.1989999999999998</v>
      </c>
      <c r="F16" s="41">
        <v>47.92</v>
      </c>
      <c r="G16" s="41">
        <v>86.784000000000006</v>
      </c>
      <c r="H16" s="41">
        <v>81.179000000000002</v>
      </c>
      <c r="I16" s="41">
        <v>100.431</v>
      </c>
      <c r="J16" s="41">
        <v>82.453000000000003</v>
      </c>
      <c r="K16" s="41">
        <v>92.028000000000006</v>
      </c>
      <c r="L16" s="41">
        <v>44.881999999999998</v>
      </c>
      <c r="M16" s="41">
        <v>40.235999999999997</v>
      </c>
      <c r="N16" s="41">
        <v>16.2</v>
      </c>
      <c r="O16" s="41">
        <v>24.366</v>
      </c>
      <c r="P16" s="41">
        <v>27.196999999999999</v>
      </c>
      <c r="Q16" s="41">
        <v>14.733000000000001</v>
      </c>
      <c r="R16" s="41">
        <v>10.561999999999999</v>
      </c>
      <c r="S16" s="41">
        <v>-5.4240000000000004</v>
      </c>
      <c r="T16" s="41">
        <v>6.1440000000000001</v>
      </c>
      <c r="U16" s="41">
        <v>15.922000000000001</v>
      </c>
      <c r="V16" s="41">
        <v>15.506</v>
      </c>
      <c r="W16" s="41">
        <v>-12.282</v>
      </c>
      <c r="X16" s="41">
        <v>-12.538</v>
      </c>
      <c r="Y16" s="41">
        <v>-3.266</v>
      </c>
      <c r="Z16" s="41">
        <v>7.0579999999999998</v>
      </c>
      <c r="AA16" s="41">
        <v>-2.1890000000000001</v>
      </c>
      <c r="AB16" s="42">
        <v>-0.436</v>
      </c>
    </row>
    <row r="17" spans="2:28" ht="17.25" thickTop="1" thickBot="1" x14ac:dyDescent="0.3">
      <c r="B17" s="43" t="str">
        <f>'Angazirana aFRR energija'!B17</f>
        <v>14.04.2021</v>
      </c>
      <c r="C17" s="79">
        <f t="shared" si="0"/>
        <v>838.44100000000026</v>
      </c>
      <c r="D17" s="80"/>
      <c r="E17" s="40">
        <v>9.7050000000000001</v>
      </c>
      <c r="F17" s="41">
        <v>71.790000000000006</v>
      </c>
      <c r="G17" s="41">
        <v>109.529</v>
      </c>
      <c r="H17" s="41">
        <v>77.076999999999998</v>
      </c>
      <c r="I17" s="41">
        <v>74.5</v>
      </c>
      <c r="J17" s="41">
        <v>113.22</v>
      </c>
      <c r="K17" s="41">
        <v>110.491</v>
      </c>
      <c r="L17" s="41">
        <v>93.174000000000007</v>
      </c>
      <c r="M17" s="41">
        <v>77.430999999999997</v>
      </c>
      <c r="N17" s="41">
        <v>74.667000000000002</v>
      </c>
      <c r="O17" s="41">
        <v>41.889000000000003</v>
      </c>
      <c r="P17" s="41">
        <v>15.512</v>
      </c>
      <c r="Q17" s="41">
        <v>11.315</v>
      </c>
      <c r="R17" s="41">
        <v>-2.5739999999999998</v>
      </c>
      <c r="S17" s="41">
        <v>-21.917999999999999</v>
      </c>
      <c r="T17" s="41">
        <v>1.877</v>
      </c>
      <c r="U17" s="41">
        <v>7.9470000000000001</v>
      </c>
      <c r="V17" s="41">
        <v>-4.2759999999999998</v>
      </c>
      <c r="W17" s="41">
        <v>-18.088000000000001</v>
      </c>
      <c r="X17" s="41">
        <v>-12.930999999999999</v>
      </c>
      <c r="Y17" s="41">
        <v>19.721</v>
      </c>
      <c r="Z17" s="41">
        <v>13.305999999999999</v>
      </c>
      <c r="AA17" s="41">
        <v>-30.888000000000002</v>
      </c>
      <c r="AB17" s="42">
        <v>5.9649999999999999</v>
      </c>
    </row>
    <row r="18" spans="2:28" ht="17.25" thickTop="1" thickBot="1" x14ac:dyDescent="0.3">
      <c r="B18" s="43" t="str">
        <f>'Angazirana aFRR energija'!B18</f>
        <v>15.04.2021</v>
      </c>
      <c r="C18" s="79">
        <f t="shared" si="0"/>
        <v>107.88799999999996</v>
      </c>
      <c r="D18" s="80"/>
      <c r="E18" s="40">
        <v>-7.53</v>
      </c>
      <c r="F18" s="41">
        <v>5.5990000000000002</v>
      </c>
      <c r="G18" s="41">
        <v>44.252000000000002</v>
      </c>
      <c r="H18" s="41">
        <v>44.506</v>
      </c>
      <c r="I18" s="41">
        <v>61.439</v>
      </c>
      <c r="J18" s="41">
        <v>52.218000000000004</v>
      </c>
      <c r="K18" s="41">
        <v>45.94</v>
      </c>
      <c r="L18" s="41">
        <v>8.2769999999999992</v>
      </c>
      <c r="M18" s="41">
        <v>-5.649</v>
      </c>
      <c r="N18" s="41">
        <v>4.6189999999999998</v>
      </c>
      <c r="O18" s="41">
        <v>-12.397</v>
      </c>
      <c r="P18" s="41">
        <v>-2.87</v>
      </c>
      <c r="Q18" s="41">
        <v>-3.8</v>
      </c>
      <c r="R18" s="41">
        <v>6.0910000000000002</v>
      </c>
      <c r="S18" s="41">
        <v>-12.138</v>
      </c>
      <c r="T18" s="41">
        <v>-2.1960000000000002</v>
      </c>
      <c r="U18" s="41">
        <v>-16.266999999999999</v>
      </c>
      <c r="V18" s="41">
        <v>-10.881</v>
      </c>
      <c r="W18" s="41">
        <v>-19.696000000000002</v>
      </c>
      <c r="X18" s="41">
        <v>-27.777000000000001</v>
      </c>
      <c r="Y18" s="41">
        <v>-7.508</v>
      </c>
      <c r="Z18" s="41">
        <v>-4.1520000000000001</v>
      </c>
      <c r="AA18" s="41">
        <v>-37.445</v>
      </c>
      <c r="AB18" s="42">
        <v>5.2530000000000001</v>
      </c>
    </row>
    <row r="19" spans="2:28" ht="17.25" thickTop="1" thickBot="1" x14ac:dyDescent="0.3">
      <c r="B19" s="43" t="str">
        <f>'Angazirana aFRR energija'!B19</f>
        <v>16.04.2021</v>
      </c>
      <c r="C19" s="79">
        <f t="shared" si="0"/>
        <v>249.17499999999993</v>
      </c>
      <c r="D19" s="80"/>
      <c r="E19" s="40">
        <v>-3.948</v>
      </c>
      <c r="F19" s="41">
        <v>8.9239999999999995</v>
      </c>
      <c r="G19" s="41">
        <v>43.965000000000003</v>
      </c>
      <c r="H19" s="41">
        <v>57.113999999999997</v>
      </c>
      <c r="I19" s="41">
        <v>69.635000000000005</v>
      </c>
      <c r="J19" s="41">
        <v>75.759</v>
      </c>
      <c r="K19" s="41">
        <v>69.299000000000007</v>
      </c>
      <c r="L19" s="41">
        <v>30.029</v>
      </c>
      <c r="M19" s="41">
        <v>9.9789999999999992</v>
      </c>
      <c r="N19" s="41">
        <v>31.92</v>
      </c>
      <c r="O19" s="41">
        <v>-4.17</v>
      </c>
      <c r="P19" s="41">
        <v>-10.939</v>
      </c>
      <c r="Q19" s="41">
        <v>-17.45</v>
      </c>
      <c r="R19" s="41">
        <v>-3.72</v>
      </c>
      <c r="S19" s="41">
        <v>-18.834</v>
      </c>
      <c r="T19" s="41">
        <v>-27.309000000000001</v>
      </c>
      <c r="U19" s="41">
        <v>-7.7539999999999996</v>
      </c>
      <c r="V19" s="41">
        <v>-25.696999999999999</v>
      </c>
      <c r="W19" s="41">
        <v>-8.75</v>
      </c>
      <c r="X19" s="41">
        <v>-4.6609999999999996</v>
      </c>
      <c r="Y19" s="41">
        <v>1.7929999999999999</v>
      </c>
      <c r="Z19" s="41">
        <v>6.9290000000000003</v>
      </c>
      <c r="AA19" s="41">
        <v>-23.986000000000001</v>
      </c>
      <c r="AB19" s="42">
        <v>1.0469999999999999</v>
      </c>
    </row>
    <row r="20" spans="2:28" ht="17.25" thickTop="1" thickBot="1" x14ac:dyDescent="0.3">
      <c r="B20" s="43" t="str">
        <f>'Angazirana aFRR energija'!B20</f>
        <v>17.04.2021</v>
      </c>
      <c r="C20" s="79">
        <f t="shared" si="0"/>
        <v>-15.618000000000034</v>
      </c>
      <c r="D20" s="80"/>
      <c r="E20" s="40">
        <v>-11.378</v>
      </c>
      <c r="F20" s="41">
        <v>13.752000000000001</v>
      </c>
      <c r="G20" s="41">
        <v>23.526</v>
      </c>
      <c r="H20" s="41">
        <v>24.285</v>
      </c>
      <c r="I20" s="41">
        <v>52.003</v>
      </c>
      <c r="J20" s="41">
        <v>84.454999999999998</v>
      </c>
      <c r="K20" s="41">
        <v>92.185000000000002</v>
      </c>
      <c r="L20" s="41">
        <v>85.027000000000001</v>
      </c>
      <c r="M20" s="41">
        <v>6.4379999999999997</v>
      </c>
      <c r="N20" s="41">
        <v>-21.474</v>
      </c>
      <c r="O20" s="41">
        <v>-29.556000000000001</v>
      </c>
      <c r="P20" s="41">
        <v>-27.408999999999999</v>
      </c>
      <c r="Q20" s="41">
        <v>-29.414000000000001</v>
      </c>
      <c r="R20" s="41">
        <v>-15.99</v>
      </c>
      <c r="S20" s="41">
        <v>-109.54300000000001</v>
      </c>
      <c r="T20" s="41">
        <v>-64.727000000000004</v>
      </c>
      <c r="U20" s="41">
        <v>-17.215</v>
      </c>
      <c r="V20" s="41">
        <v>-9.5050000000000008</v>
      </c>
      <c r="W20" s="41">
        <v>-8.657</v>
      </c>
      <c r="X20" s="41">
        <v>-8.8320000000000007</v>
      </c>
      <c r="Y20" s="41">
        <v>-2.3210000000000002</v>
      </c>
      <c r="Z20" s="41">
        <v>-1.137</v>
      </c>
      <c r="AA20" s="41">
        <v>-29.248000000000001</v>
      </c>
      <c r="AB20" s="42">
        <v>-10.882999999999999</v>
      </c>
    </row>
    <row r="21" spans="2:28" ht="17.25" thickTop="1" thickBot="1" x14ac:dyDescent="0.3">
      <c r="B21" s="43" t="str">
        <f>'Angazirana aFRR energija'!B21</f>
        <v>18.04.2021</v>
      </c>
      <c r="C21" s="79">
        <f t="shared" si="0"/>
        <v>-125.72400000000002</v>
      </c>
      <c r="D21" s="80"/>
      <c r="E21" s="40">
        <v>-22.863</v>
      </c>
      <c r="F21" s="41">
        <v>-18.382000000000001</v>
      </c>
      <c r="G21" s="41">
        <v>-19.568000000000001</v>
      </c>
      <c r="H21" s="41">
        <v>-6.4470000000000001</v>
      </c>
      <c r="I21" s="41">
        <v>33.735999999999997</v>
      </c>
      <c r="J21" s="41">
        <v>59.643000000000001</v>
      </c>
      <c r="K21" s="41">
        <v>58.752000000000002</v>
      </c>
      <c r="L21" s="41">
        <v>-0.76800000000000002</v>
      </c>
      <c r="M21" s="41">
        <v>-46.892000000000003</v>
      </c>
      <c r="N21" s="41">
        <v>-15.231999999999999</v>
      </c>
      <c r="O21" s="41">
        <v>-37.497999999999998</v>
      </c>
      <c r="P21" s="41">
        <v>-8.0909999999999993</v>
      </c>
      <c r="Q21" s="41">
        <v>-8.0050000000000008</v>
      </c>
      <c r="R21" s="41">
        <v>-2.484</v>
      </c>
      <c r="S21" s="41">
        <v>0.35399999999999998</v>
      </c>
      <c r="T21" s="41">
        <v>6.1189999999999998</v>
      </c>
      <c r="U21" s="41">
        <v>-15.882</v>
      </c>
      <c r="V21" s="41">
        <v>-16.626999999999999</v>
      </c>
      <c r="W21" s="41">
        <v>-8.6690000000000005</v>
      </c>
      <c r="X21" s="41">
        <v>-26.161000000000001</v>
      </c>
      <c r="Y21" s="41">
        <v>-38.753</v>
      </c>
      <c r="Z21" s="41">
        <v>-6.8819999999999997</v>
      </c>
      <c r="AA21" s="41">
        <v>-4.25</v>
      </c>
      <c r="AB21" s="42">
        <v>19.126000000000001</v>
      </c>
    </row>
    <row r="22" spans="2:28" ht="17.25" thickTop="1" thickBot="1" x14ac:dyDescent="0.3">
      <c r="B22" s="43" t="str">
        <f>'Angazirana aFRR energija'!B22</f>
        <v>19.04.2021</v>
      </c>
      <c r="C22" s="79">
        <f t="shared" si="0"/>
        <v>351.09500000000008</v>
      </c>
      <c r="D22" s="80"/>
      <c r="E22" s="57">
        <v>12.335000000000001</v>
      </c>
      <c r="F22" s="41">
        <v>15.444000000000001</v>
      </c>
      <c r="G22" s="41">
        <v>40.206000000000003</v>
      </c>
      <c r="H22" s="41">
        <v>52.302999999999997</v>
      </c>
      <c r="I22" s="41">
        <v>77.082999999999998</v>
      </c>
      <c r="J22" s="41">
        <v>96.974999999999994</v>
      </c>
      <c r="K22" s="41">
        <v>87.281999999999996</v>
      </c>
      <c r="L22" s="41">
        <v>50.972999999999999</v>
      </c>
      <c r="M22" s="41">
        <v>-17.113</v>
      </c>
      <c r="N22" s="41">
        <v>6.726</v>
      </c>
      <c r="O22" s="41">
        <v>-23.741</v>
      </c>
      <c r="P22" s="41">
        <v>-17.739000000000001</v>
      </c>
      <c r="Q22" s="41">
        <v>7.5309999999999997</v>
      </c>
      <c r="R22" s="41">
        <v>-2.7749999999999999</v>
      </c>
      <c r="S22" s="41">
        <v>-30.649000000000001</v>
      </c>
      <c r="T22" s="41">
        <v>18.434999999999999</v>
      </c>
      <c r="U22" s="41">
        <v>9.8970000000000002</v>
      </c>
      <c r="V22" s="41">
        <v>-8.8689999999999998</v>
      </c>
      <c r="W22" s="41">
        <v>-16.542000000000002</v>
      </c>
      <c r="X22" s="41">
        <v>-2.4119999999999999</v>
      </c>
      <c r="Y22" s="41">
        <v>10.131</v>
      </c>
      <c r="Z22" s="41">
        <v>2.5680000000000001</v>
      </c>
      <c r="AA22" s="41">
        <v>-25.681999999999999</v>
      </c>
      <c r="AB22" s="42">
        <v>8.7279999999999998</v>
      </c>
    </row>
    <row r="23" spans="2:28" ht="17.25" thickTop="1" thickBot="1" x14ac:dyDescent="0.3">
      <c r="B23" s="43" t="str">
        <f>'Angazirana aFRR energija'!B23</f>
        <v>20.04.2021</v>
      </c>
      <c r="C23" s="79">
        <f t="shared" si="0"/>
        <v>419.96299999999991</v>
      </c>
      <c r="D23" s="80"/>
      <c r="E23" s="57">
        <v>-7.67</v>
      </c>
      <c r="F23" s="41">
        <v>18.829000000000001</v>
      </c>
      <c r="G23" s="41">
        <v>52.569000000000003</v>
      </c>
      <c r="H23" s="41">
        <v>64.195999999999998</v>
      </c>
      <c r="I23" s="41">
        <v>91.826999999999998</v>
      </c>
      <c r="J23" s="41">
        <v>116.63</v>
      </c>
      <c r="K23" s="41">
        <v>81.503</v>
      </c>
      <c r="L23" s="41">
        <v>43.84</v>
      </c>
      <c r="M23" s="41">
        <v>29.786999999999999</v>
      </c>
      <c r="N23" s="41">
        <v>3.7069999999999999</v>
      </c>
      <c r="O23" s="41">
        <v>15.747999999999999</v>
      </c>
      <c r="P23" s="41">
        <v>5.9809999999999999</v>
      </c>
      <c r="Q23" s="41">
        <v>3.1469999999999998</v>
      </c>
      <c r="R23" s="41">
        <v>-2.488</v>
      </c>
      <c r="S23" s="41">
        <v>-23.068999999999999</v>
      </c>
      <c r="T23" s="41">
        <v>-3.3490000000000002</v>
      </c>
      <c r="U23" s="41">
        <v>14.785</v>
      </c>
      <c r="V23" s="41">
        <v>-31.614999999999998</v>
      </c>
      <c r="W23" s="41">
        <v>-9.0649999999999995</v>
      </c>
      <c r="X23" s="41">
        <v>-19.952000000000002</v>
      </c>
      <c r="Y23" s="41">
        <v>-16.469000000000001</v>
      </c>
      <c r="Z23" s="41">
        <v>10.82</v>
      </c>
      <c r="AA23" s="41">
        <v>-27.632999999999999</v>
      </c>
      <c r="AB23" s="42">
        <v>7.9039999999999999</v>
      </c>
    </row>
    <row r="24" spans="2:28" ht="17.25" thickTop="1" thickBot="1" x14ac:dyDescent="0.3">
      <c r="B24" s="43" t="str">
        <f>'Angazirana aFRR energija'!B24</f>
        <v>21.04.2021</v>
      </c>
      <c r="C24" s="79">
        <f t="shared" si="0"/>
        <v>652.79500000000019</v>
      </c>
      <c r="D24" s="80"/>
      <c r="E24" s="57">
        <v>10.064</v>
      </c>
      <c r="F24" s="41">
        <v>34.557000000000002</v>
      </c>
      <c r="G24" s="41">
        <v>46.853000000000002</v>
      </c>
      <c r="H24" s="41">
        <v>64.783000000000001</v>
      </c>
      <c r="I24" s="41">
        <v>83.337999999999994</v>
      </c>
      <c r="J24" s="41">
        <v>73.867000000000004</v>
      </c>
      <c r="K24" s="41">
        <v>44.188000000000002</v>
      </c>
      <c r="L24" s="41">
        <v>30.236000000000001</v>
      </c>
      <c r="M24" s="41">
        <v>21.667000000000002</v>
      </c>
      <c r="N24" s="41">
        <v>16.888999999999999</v>
      </c>
      <c r="O24" s="41">
        <v>18.760999999999999</v>
      </c>
      <c r="P24" s="41">
        <v>19.347000000000001</v>
      </c>
      <c r="Q24" s="41">
        <v>45.863</v>
      </c>
      <c r="R24" s="41">
        <v>39.345999999999997</v>
      </c>
      <c r="S24" s="41">
        <v>-19.535</v>
      </c>
      <c r="T24" s="41">
        <v>1.71</v>
      </c>
      <c r="U24" s="41">
        <v>38.200000000000003</v>
      </c>
      <c r="V24" s="41">
        <v>58.917999999999999</v>
      </c>
      <c r="W24" s="41">
        <v>15.683</v>
      </c>
      <c r="X24" s="41">
        <v>13.409000000000001</v>
      </c>
      <c r="Y24" s="41">
        <v>-1.4350000000000001</v>
      </c>
      <c r="Z24" s="41">
        <v>-0.55700000000000005</v>
      </c>
      <c r="AA24" s="41">
        <v>-4.0880000000000001</v>
      </c>
      <c r="AB24" s="42">
        <v>0.73099999999999998</v>
      </c>
    </row>
    <row r="25" spans="2:28" ht="17.25" thickTop="1" thickBot="1" x14ac:dyDescent="0.3">
      <c r="B25" s="43" t="str">
        <f>'Angazirana aFRR energija'!B25</f>
        <v>22.04.2021</v>
      </c>
      <c r="C25" s="79">
        <f t="shared" si="0"/>
        <v>-130.62700000000001</v>
      </c>
      <c r="D25" s="80"/>
      <c r="E25" s="57">
        <v>-3.839</v>
      </c>
      <c r="F25" s="41">
        <v>-2.9969999999999999</v>
      </c>
      <c r="G25" s="41">
        <v>5.5679999999999996</v>
      </c>
      <c r="H25" s="41">
        <v>8.3640000000000008</v>
      </c>
      <c r="I25" s="41">
        <v>18.433</v>
      </c>
      <c r="J25" s="41">
        <v>2.0539999999999998</v>
      </c>
      <c r="K25" s="41">
        <v>-6.9050000000000002</v>
      </c>
      <c r="L25" s="41">
        <v>-13.952999999999999</v>
      </c>
      <c r="M25" s="41">
        <v>7.484</v>
      </c>
      <c r="N25" s="41">
        <v>-7.9359999999999999</v>
      </c>
      <c r="O25" s="41">
        <v>-2.3010000000000002</v>
      </c>
      <c r="P25" s="41">
        <v>-3.6150000000000002</v>
      </c>
      <c r="Q25" s="41">
        <v>-4.5419999999999998</v>
      </c>
      <c r="R25" s="41">
        <v>-15.297000000000001</v>
      </c>
      <c r="S25" s="41">
        <v>-21.602</v>
      </c>
      <c r="T25" s="41">
        <v>-0.61899999999999999</v>
      </c>
      <c r="U25" s="41">
        <v>7.8390000000000004</v>
      </c>
      <c r="V25" s="41">
        <v>-29.367000000000001</v>
      </c>
      <c r="W25" s="41">
        <v>-45.585000000000001</v>
      </c>
      <c r="X25" s="41">
        <v>-14.679</v>
      </c>
      <c r="Y25" s="41">
        <v>-6.0570000000000004</v>
      </c>
      <c r="Z25" s="41">
        <v>3.0209999999999999</v>
      </c>
      <c r="AA25" s="41">
        <v>-22.117000000000001</v>
      </c>
      <c r="AB25" s="42">
        <v>18.021000000000001</v>
      </c>
    </row>
    <row r="26" spans="2:28" ht="17.25" thickTop="1" thickBot="1" x14ac:dyDescent="0.3">
      <c r="B26" s="43" t="str">
        <f>'Angazirana aFRR energija'!B26</f>
        <v>23.04.2021</v>
      </c>
      <c r="C26" s="79">
        <f t="shared" si="0"/>
        <v>-246.96299999999999</v>
      </c>
      <c r="D26" s="80"/>
      <c r="E26" s="57">
        <v>5.66</v>
      </c>
      <c r="F26" s="41">
        <v>4.423</v>
      </c>
      <c r="G26" s="41">
        <v>6.2240000000000002</v>
      </c>
      <c r="H26" s="41">
        <v>-6.9790000000000001</v>
      </c>
      <c r="I26" s="41">
        <v>-22.198</v>
      </c>
      <c r="J26" s="41">
        <v>-30.605</v>
      </c>
      <c r="K26" s="41">
        <v>-36.857999999999997</v>
      </c>
      <c r="L26" s="41">
        <v>-34.866999999999997</v>
      </c>
      <c r="M26" s="41">
        <v>-23.63</v>
      </c>
      <c r="N26" s="41">
        <v>-9.4209999999999994</v>
      </c>
      <c r="O26" s="41">
        <v>-5.2409999999999997</v>
      </c>
      <c r="P26" s="41">
        <v>-6.7569999999999997</v>
      </c>
      <c r="Q26" s="41">
        <v>-17.186</v>
      </c>
      <c r="R26" s="41">
        <v>-1.0229999999999999</v>
      </c>
      <c r="S26" s="41">
        <v>-19.218</v>
      </c>
      <c r="T26" s="41">
        <v>-3.2280000000000002</v>
      </c>
      <c r="U26" s="41">
        <v>-5.9640000000000004</v>
      </c>
      <c r="V26" s="41">
        <v>-4.7939999999999996</v>
      </c>
      <c r="W26" s="41">
        <v>-18.128</v>
      </c>
      <c r="X26" s="41">
        <v>-8.4849999999999994</v>
      </c>
      <c r="Y26" s="41">
        <v>-4.2329999999999997</v>
      </c>
      <c r="Z26" s="41">
        <v>4.6349999999999998</v>
      </c>
      <c r="AA26" s="41">
        <v>-10.146000000000001</v>
      </c>
      <c r="AB26" s="42">
        <v>1.056</v>
      </c>
    </row>
    <row r="27" spans="2:28" ht="17.25" thickTop="1" thickBot="1" x14ac:dyDescent="0.3">
      <c r="B27" s="43" t="str">
        <f>'Angazirana aFRR energija'!B27</f>
        <v>24.04.2021</v>
      </c>
      <c r="C27" s="79">
        <f t="shared" si="0"/>
        <v>864.88299999999992</v>
      </c>
      <c r="D27" s="80"/>
      <c r="E27" s="57">
        <v>9.0419999999999998</v>
      </c>
      <c r="F27" s="41">
        <v>70.727999999999994</v>
      </c>
      <c r="G27" s="41">
        <v>94.870999999999995</v>
      </c>
      <c r="H27" s="41">
        <v>110.145</v>
      </c>
      <c r="I27" s="41">
        <v>117.456</v>
      </c>
      <c r="J27" s="41">
        <v>121.91200000000001</v>
      </c>
      <c r="K27" s="41">
        <v>128.267</v>
      </c>
      <c r="L27" s="41">
        <v>118.011</v>
      </c>
      <c r="M27" s="41">
        <v>91.671999999999997</v>
      </c>
      <c r="N27" s="41">
        <v>46.738999999999997</v>
      </c>
      <c r="O27" s="41">
        <v>35.527999999999999</v>
      </c>
      <c r="P27" s="41">
        <v>19.646999999999998</v>
      </c>
      <c r="Q27" s="41">
        <v>8.5950000000000006</v>
      </c>
      <c r="R27" s="41">
        <v>-5.71</v>
      </c>
      <c r="S27" s="41">
        <v>-26.841000000000001</v>
      </c>
      <c r="T27" s="41">
        <v>5.9219999999999997</v>
      </c>
      <c r="U27" s="41">
        <v>-26.744</v>
      </c>
      <c r="V27" s="41">
        <v>-15.375</v>
      </c>
      <c r="W27" s="41">
        <v>-28.286999999999999</v>
      </c>
      <c r="X27" s="41">
        <v>-8.1389999999999993</v>
      </c>
      <c r="Y27" s="41">
        <v>-9.4120000000000008</v>
      </c>
      <c r="Z27" s="41">
        <v>12.813000000000001</v>
      </c>
      <c r="AA27" s="41">
        <v>-13.891999999999999</v>
      </c>
      <c r="AB27" s="42">
        <v>7.9349999999999996</v>
      </c>
    </row>
    <row r="28" spans="2:28" ht="17.25" thickTop="1" thickBot="1" x14ac:dyDescent="0.3">
      <c r="B28" s="43" t="str">
        <f>'Angazirana aFRR energija'!B28</f>
        <v>25.04.2021</v>
      </c>
      <c r="C28" s="79">
        <f t="shared" si="0"/>
        <v>1323.7740000000001</v>
      </c>
      <c r="D28" s="80"/>
      <c r="E28" s="57">
        <v>10.193</v>
      </c>
      <c r="F28" s="41">
        <v>35.058999999999997</v>
      </c>
      <c r="G28" s="41">
        <v>60.173999999999999</v>
      </c>
      <c r="H28" s="41">
        <v>79.186000000000007</v>
      </c>
      <c r="I28" s="41">
        <v>96.95</v>
      </c>
      <c r="J28" s="41">
        <v>111.81399999999999</v>
      </c>
      <c r="K28" s="41">
        <v>108.745</v>
      </c>
      <c r="L28" s="41">
        <v>86.507000000000005</v>
      </c>
      <c r="M28" s="41">
        <v>53.957000000000001</v>
      </c>
      <c r="N28" s="41">
        <v>62.484000000000002</v>
      </c>
      <c r="O28" s="41">
        <v>65.325999999999993</v>
      </c>
      <c r="P28" s="41">
        <v>72.856999999999999</v>
      </c>
      <c r="Q28" s="41">
        <v>75.688000000000002</v>
      </c>
      <c r="R28" s="41">
        <v>76.855000000000004</v>
      </c>
      <c r="S28" s="41">
        <v>55.926000000000002</v>
      </c>
      <c r="T28" s="41">
        <v>81.293000000000006</v>
      </c>
      <c r="U28" s="41">
        <v>70.281999999999996</v>
      </c>
      <c r="V28" s="41">
        <v>64.671000000000006</v>
      </c>
      <c r="W28" s="41">
        <v>33.140999999999998</v>
      </c>
      <c r="X28" s="41">
        <v>-0.73599999999999999</v>
      </c>
      <c r="Y28" s="41">
        <v>-18.244</v>
      </c>
      <c r="Z28" s="41">
        <v>4.6749999999999998</v>
      </c>
      <c r="AA28" s="41">
        <v>6.5709999999999997</v>
      </c>
      <c r="AB28" s="42">
        <v>30.4</v>
      </c>
    </row>
    <row r="29" spans="2:28" ht="17.25" thickTop="1" thickBot="1" x14ac:dyDescent="0.3">
      <c r="B29" s="43" t="str">
        <f>'Angazirana aFRR energija'!B29</f>
        <v>26.04.2021</v>
      </c>
      <c r="C29" s="79">
        <f t="shared" si="0"/>
        <v>1712.059</v>
      </c>
      <c r="D29" s="80"/>
      <c r="E29" s="57">
        <v>27.216999999999999</v>
      </c>
      <c r="F29" s="41">
        <v>93.144999999999996</v>
      </c>
      <c r="G29" s="41">
        <v>99.198999999999998</v>
      </c>
      <c r="H29" s="41">
        <v>121.221</v>
      </c>
      <c r="I29" s="41">
        <v>138.03800000000001</v>
      </c>
      <c r="J29" s="41">
        <v>135.744</v>
      </c>
      <c r="K29" s="41">
        <v>118.991</v>
      </c>
      <c r="L29" s="41">
        <v>105.93899999999999</v>
      </c>
      <c r="M29" s="41">
        <v>103.366</v>
      </c>
      <c r="N29" s="41">
        <v>63.146000000000001</v>
      </c>
      <c r="O29" s="41">
        <v>73.638999999999996</v>
      </c>
      <c r="P29" s="41">
        <v>65.308000000000007</v>
      </c>
      <c r="Q29" s="41">
        <v>79.188000000000002</v>
      </c>
      <c r="R29" s="41">
        <v>57.265000000000001</v>
      </c>
      <c r="S29" s="41">
        <v>46.372</v>
      </c>
      <c r="T29" s="41">
        <v>82.183999999999997</v>
      </c>
      <c r="U29" s="41">
        <v>96.233999999999995</v>
      </c>
      <c r="V29" s="41">
        <v>99.885999999999996</v>
      </c>
      <c r="W29" s="41">
        <v>52.457999999999998</v>
      </c>
      <c r="X29" s="41">
        <v>35.067</v>
      </c>
      <c r="Y29" s="41">
        <v>-1.421</v>
      </c>
      <c r="Z29" s="41">
        <v>19.765000000000001</v>
      </c>
      <c r="AA29" s="41">
        <v>-14.448</v>
      </c>
      <c r="AB29" s="42">
        <v>14.555999999999999</v>
      </c>
    </row>
    <row r="30" spans="2:28" ht="17.25" thickTop="1" thickBot="1" x14ac:dyDescent="0.3">
      <c r="B30" s="43" t="str">
        <f>'Angazirana aFRR energija'!B30</f>
        <v>27.04.2021</v>
      </c>
      <c r="C30" s="79">
        <f t="shared" si="0"/>
        <v>1206.011</v>
      </c>
      <c r="D30" s="80"/>
      <c r="E30" s="57">
        <v>27.808</v>
      </c>
      <c r="F30" s="41">
        <v>81.091999999999999</v>
      </c>
      <c r="G30" s="41">
        <v>94.436999999999998</v>
      </c>
      <c r="H30" s="41">
        <v>110.105</v>
      </c>
      <c r="I30" s="41">
        <v>125.065</v>
      </c>
      <c r="J30" s="41">
        <v>111.88800000000001</v>
      </c>
      <c r="K30" s="41">
        <v>109.354</v>
      </c>
      <c r="L30" s="41">
        <v>90.765000000000001</v>
      </c>
      <c r="M30" s="41">
        <v>89.986999999999995</v>
      </c>
      <c r="N30" s="41">
        <v>58.783000000000001</v>
      </c>
      <c r="O30" s="41">
        <v>77.77</v>
      </c>
      <c r="P30" s="41">
        <v>50.654000000000003</v>
      </c>
      <c r="Q30" s="41">
        <v>36.003</v>
      </c>
      <c r="R30" s="41">
        <v>21.085000000000001</v>
      </c>
      <c r="S30" s="41">
        <v>-1.4930000000000001</v>
      </c>
      <c r="T30" s="41">
        <v>11.23</v>
      </c>
      <c r="U30" s="41">
        <v>22.071000000000002</v>
      </c>
      <c r="V30" s="41">
        <v>36.518000000000001</v>
      </c>
      <c r="W30" s="41">
        <v>17.981000000000002</v>
      </c>
      <c r="X30" s="41">
        <v>-2.83</v>
      </c>
      <c r="Y30" s="41">
        <v>8.5410000000000004</v>
      </c>
      <c r="Z30" s="41">
        <v>7.37</v>
      </c>
      <c r="AA30" s="41">
        <v>-1.9330000000000001</v>
      </c>
      <c r="AB30" s="42">
        <v>23.76</v>
      </c>
    </row>
    <row r="31" spans="2:28" ht="17.25" thickTop="1" thickBot="1" x14ac:dyDescent="0.3">
      <c r="B31" s="43" t="str">
        <f>'Angazirana aFRR energija'!B31</f>
        <v>28.04.2021</v>
      </c>
      <c r="C31" s="79">
        <f t="shared" si="0"/>
        <v>1131.5209999999997</v>
      </c>
      <c r="D31" s="80"/>
      <c r="E31" s="57">
        <v>34.561</v>
      </c>
      <c r="F31" s="41">
        <v>80.572000000000003</v>
      </c>
      <c r="G31" s="41">
        <v>93.015000000000001</v>
      </c>
      <c r="H31" s="41">
        <v>95.21</v>
      </c>
      <c r="I31" s="41">
        <v>110.807</v>
      </c>
      <c r="J31" s="41">
        <v>114.077</v>
      </c>
      <c r="K31" s="41">
        <v>101.64100000000001</v>
      </c>
      <c r="L31" s="41">
        <v>104.22499999999999</v>
      </c>
      <c r="M31" s="41">
        <v>91.835999999999999</v>
      </c>
      <c r="N31" s="41">
        <v>49.298999999999999</v>
      </c>
      <c r="O31" s="41">
        <v>40.661999999999999</v>
      </c>
      <c r="P31" s="41">
        <v>38.945</v>
      </c>
      <c r="Q31" s="41">
        <v>58.695999999999998</v>
      </c>
      <c r="R31" s="41">
        <v>72.007000000000005</v>
      </c>
      <c r="S31" s="41">
        <v>17.597999999999999</v>
      </c>
      <c r="T31" s="41">
        <v>-13.425000000000001</v>
      </c>
      <c r="U31" s="41">
        <v>-7.99</v>
      </c>
      <c r="V31" s="41">
        <v>2.56</v>
      </c>
      <c r="W31" s="41">
        <v>26.645</v>
      </c>
      <c r="X31" s="41">
        <v>11.391</v>
      </c>
      <c r="Y31" s="41">
        <v>-16.015000000000001</v>
      </c>
      <c r="Z31" s="41">
        <v>13.273999999999999</v>
      </c>
      <c r="AA31" s="41">
        <v>-1.5840000000000001</v>
      </c>
      <c r="AB31" s="42">
        <v>13.513999999999999</v>
      </c>
    </row>
    <row r="32" spans="2:28" ht="17.25" thickTop="1" thickBot="1" x14ac:dyDescent="0.3">
      <c r="B32" s="43" t="str">
        <f>'Angazirana aFRR energija'!B32</f>
        <v>29.04.2021</v>
      </c>
      <c r="C32" s="79">
        <f t="shared" si="0"/>
        <v>1307.9430000000002</v>
      </c>
      <c r="D32" s="80"/>
      <c r="E32" s="57">
        <v>25.292999999999999</v>
      </c>
      <c r="F32" s="41">
        <v>86.795000000000002</v>
      </c>
      <c r="G32" s="41">
        <v>108.399</v>
      </c>
      <c r="H32" s="41">
        <v>112.801</v>
      </c>
      <c r="I32" s="41">
        <v>84.49</v>
      </c>
      <c r="J32" s="41">
        <v>69.186999999999998</v>
      </c>
      <c r="K32" s="41">
        <v>72.789000000000001</v>
      </c>
      <c r="L32" s="41">
        <v>83.591999999999999</v>
      </c>
      <c r="M32" s="41">
        <v>62.988999999999997</v>
      </c>
      <c r="N32" s="41">
        <v>37.588000000000001</v>
      </c>
      <c r="O32" s="41">
        <v>113.869</v>
      </c>
      <c r="P32" s="41">
        <v>62.790999999999997</v>
      </c>
      <c r="Q32" s="41">
        <v>47.011000000000003</v>
      </c>
      <c r="R32" s="41">
        <v>47.366</v>
      </c>
      <c r="S32" s="41">
        <v>24.792999999999999</v>
      </c>
      <c r="T32" s="41">
        <v>31.306000000000001</v>
      </c>
      <c r="U32" s="41">
        <v>46.533999999999999</v>
      </c>
      <c r="V32" s="41">
        <v>61.195</v>
      </c>
      <c r="W32" s="41">
        <v>60.079000000000001</v>
      </c>
      <c r="X32" s="41">
        <v>27.149000000000001</v>
      </c>
      <c r="Y32" s="41">
        <v>6.7560000000000002</v>
      </c>
      <c r="Z32" s="41">
        <v>12.721</v>
      </c>
      <c r="AA32" s="41">
        <v>-2.6859999999999999</v>
      </c>
      <c r="AB32" s="42">
        <v>25.135999999999999</v>
      </c>
    </row>
    <row r="33" spans="2:28" ht="17.25" thickTop="1" thickBot="1" x14ac:dyDescent="0.3">
      <c r="B33" s="43" t="str">
        <f>'Angazirana aFRR energija'!B33</f>
        <v>30.04.2021</v>
      </c>
      <c r="C33" s="79">
        <f t="shared" si="0"/>
        <v>1233.076</v>
      </c>
      <c r="D33" s="80"/>
      <c r="E33" s="64">
        <v>29.745999999999999</v>
      </c>
      <c r="F33" s="65">
        <v>96.325999999999993</v>
      </c>
      <c r="G33" s="65">
        <v>80.394000000000005</v>
      </c>
      <c r="H33" s="65">
        <v>80.010999999999996</v>
      </c>
      <c r="I33" s="65">
        <v>100.754</v>
      </c>
      <c r="J33" s="65">
        <v>135.649</v>
      </c>
      <c r="K33" s="65">
        <v>125.535</v>
      </c>
      <c r="L33" s="65">
        <v>108.17400000000001</v>
      </c>
      <c r="M33" s="65">
        <v>91.637</v>
      </c>
      <c r="N33" s="65">
        <v>51.670999999999999</v>
      </c>
      <c r="O33" s="65">
        <v>29.283000000000001</v>
      </c>
      <c r="P33" s="65">
        <v>37.914000000000001</v>
      </c>
      <c r="Q33" s="65">
        <v>27.515000000000001</v>
      </c>
      <c r="R33" s="65">
        <v>34.393000000000001</v>
      </c>
      <c r="S33" s="65">
        <v>1.4730000000000001</v>
      </c>
      <c r="T33" s="65">
        <v>17.381</v>
      </c>
      <c r="U33" s="65">
        <v>30.643000000000001</v>
      </c>
      <c r="V33" s="65">
        <v>32.975000000000001</v>
      </c>
      <c r="W33" s="65">
        <v>19.481000000000002</v>
      </c>
      <c r="X33" s="65">
        <v>9.7940000000000005</v>
      </c>
      <c r="Y33" s="65">
        <v>-10.723000000000001</v>
      </c>
      <c r="Z33" s="65">
        <v>-3.4</v>
      </c>
      <c r="AA33" s="65">
        <v>36.247</v>
      </c>
      <c r="AB33" s="66">
        <v>70.203000000000003</v>
      </c>
    </row>
    <row r="34" spans="2:28" ht="16.5" hidden="1" thickTop="1" x14ac:dyDescent="0.25">
      <c r="B34" s="47" t="str">
        <f>'Angazirana aFRR energija'!B34</f>
        <v>31.04.2021</v>
      </c>
      <c r="C34" s="81">
        <f t="shared" si="0"/>
        <v>0</v>
      </c>
      <c r="D34" s="82"/>
      <c r="E34" s="48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</row>
    <row r="35" spans="2:28" ht="16.5" thickTop="1" x14ac:dyDescent="0.25">
      <c r="B35" s="91" t="s">
        <v>39</v>
      </c>
      <c r="C35" s="91"/>
      <c r="D35" s="67">
        <f>SUM(C4:D34)</f>
        <v>15144.492999999999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2021-05-26T09:55:29Z</dcterms:created>
  <dcterms:modified xsi:type="dcterms:W3CDTF">2021-05-26T09:57:02Z</dcterms:modified>
</cp:coreProperties>
</file>